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0"/>
  </bookViews>
  <sheets>
    <sheet name="дод 1" sheetId="1" r:id="rId1"/>
  </sheets>
  <definedNames>
    <definedName name="_xlfn.AGGREGATE" hidden="1">#NAME?</definedName>
    <definedName name="_xlnm.Print_Titles" localSheetId="0">'дод 1'!$A:$E,'дод 1'!$6:$7</definedName>
    <definedName name="_xlnm.Print_Area" localSheetId="0">'дод 1'!$A$1:$F$81</definedName>
  </definedNames>
  <calcPr fullCalcOnLoad="1"/>
</workbook>
</file>

<file path=xl/sharedStrings.xml><?xml version="1.0" encoding="utf-8"?>
<sst xmlns="http://schemas.openxmlformats.org/spreadsheetml/2006/main" count="99" uniqueCount="98">
  <si>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</si>
  <si>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</si>
  <si>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</si>
  <si>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</si>
  <si>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</si>
  <si>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</si>
  <si>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</si>
  <si>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Адміністративні збори та платежі, доходи від некомерційної господарської діяльності</t>
  </si>
  <si>
    <t>Інші неподаткові надходження</t>
  </si>
  <si>
    <t>Загальний фонд</t>
  </si>
  <si>
    <t>Спеціальний фонд</t>
  </si>
  <si>
    <t>Всього</t>
  </si>
  <si>
    <t>в т.ч. бюджет розвитку</t>
  </si>
  <si>
    <t>Власні надходження бюджетних установ</t>
  </si>
  <si>
    <t>Від органів державного управління</t>
  </si>
  <si>
    <t xml:space="preserve">Дотації </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</si>
  <si>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</si>
  <si>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</si>
  <si>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</si>
  <si>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</si>
  <si>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</si>
  <si>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</si>
  <si>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</si>
  <si>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прибуток підприємств та фінансових установ комунальної власності</t>
  </si>
  <si>
    <t>Податок на прибуток підприємств, створених за участю іноземних інвесторів</t>
  </si>
  <si>
    <t>Податок на прибуток іноземних юридичних осіб</t>
  </si>
  <si>
    <t>Податок на прибуток організацій і підприємств споживчої кооперації, кооперативів та громадських об'єднань</t>
  </si>
  <si>
    <t>Податок на прибуток приватних підприємств</t>
  </si>
  <si>
    <t>Інші платники податку на прибуток</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</si>
  <si>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t>
  </si>
  <si>
    <t>13010000 </t>
  </si>
  <si>
    <t>13010100 </t>
  </si>
  <si>
    <t>13020000 </t>
  </si>
  <si>
    <t>13020100 </t>
  </si>
  <si>
    <t>13020300 </t>
  </si>
  <si>
    <t>13020400 </t>
  </si>
  <si>
    <t>13030100 </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</si>
  <si>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</si>
  <si>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</si>
  <si>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</si>
  <si>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</si>
  <si>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22010000 </t>
  </si>
  <si>
    <t>Плата за надання адміністративних послуг</t>
  </si>
  <si>
    <t>22010500 </t>
  </si>
  <si>
    <t>Плата за ліцензії на виробництво спирту етилового, коньячного і плодового, алкогольних напоїв та тютюнових виробів </t>
  </si>
  <si>
    <t>22010700 </t>
  </si>
  <si>
    <t>Плата за ліцензії на право експорту, імпорту алкогольними напоями та тютюновими виробами</t>
  </si>
  <si>
    <t>22011000 </t>
  </si>
  <si>
    <t>Плата за ліцензії на право оптової торгівлі алкогольними напоями та тютюновими виробами </t>
  </si>
  <si>
    <t>22011100 </t>
  </si>
  <si>
    <t>Плата за ліцензії на право роздрібної торгівлі алкогольними напоями та тютюновими виробами </t>
  </si>
  <si>
    <t>22011800 </t>
  </si>
  <si>
    <t>Плата за ліцензії та сертифікати, що сплачується ліцензіатами за місцем здійснення діяльності</t>
  </si>
  <si>
    <t>Інші надходження</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</si>
  <si>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</si>
  <si>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</si>
  <si>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</si>
  <si>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 </t>
  </si>
  <si>
    <t>Надходження бюджетних установ від реалізації в установленому порядку майна (крім нерухомого майна)</t>
  </si>
  <si>
    <t>Благодійні внески, гранти та дарунки</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</si>
  <si>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</si>
  <si>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грн.</t>
  </si>
  <si>
    <t>13030000 </t>
  </si>
  <si>
    <t xml:space="preserve">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</si>
  <si>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t>
  </si>
  <si>
    <t>Всього доходів загального та спеціального фондів</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</si>
  <si>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</si>
  <si>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</si>
  <si>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</si>
  <si>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</si>
  <si>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</si>
  <si>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</si>
  <si>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</si>
  <si>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води</t>
  </si>
  <si>
    <t>Рентна плата за спеціальне використання води (крім рентної плати за спеціальне використання води водних об'єктів місцевого значення)</t>
  </si>
  <si>
    <t>Рентна плата за спеціальне використання води для потреб гідроенергетики</t>
  </si>
  <si>
    <t>Надходження рентної  плати за спеціальне використання води від підприємств житлово-комунального господарства</t>
  </si>
  <si>
    <t>Рентна плата за користування надрами</t>
  </si>
  <si>
    <t>Рентна плата за користування надрами для видобування корисних копалин загальнодержавного значення</t>
  </si>
  <si>
    <t>Освітня субвенція з державного бюджету місцевим бюджетам</t>
  </si>
  <si>
    <t>Медична субвенція з державного бюджету місцевим бюджетам</t>
  </si>
  <si>
    <t>Податок та збір на доходи фізичних осіб</t>
  </si>
  <si>
    <t>Доходи обласного бюджету на 2017 рік</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</si>
  <si>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</si>
  <si>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</si>
  <si>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</si>
  <si>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</si>
  <si>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</si>
  <si>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відшкодування вартості лікарських засобів для лікування окремих захворювань</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</si>
  <si>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</si>
  <si>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r>
      <t>від</t>
    </r>
    <r>
      <rPr>
        <u val="single"/>
        <sz val="14"/>
        <rFont val="Times New Roman"/>
        <family val="1"/>
      </rPr>
      <t xml:space="preserve">                                   </t>
    </r>
    <r>
      <rPr>
        <sz val="14"/>
        <rFont val="Times New Roman"/>
        <family val="0"/>
      </rPr>
      <t>№_____</t>
    </r>
  </si>
  <si>
    <r>
      <t>Інші джерела власних надходжень бюджетних установ</t>
    </r>
    <r>
      <rPr>
        <sz val="11"/>
        <color indexed="8"/>
        <rFont val="Times New Roman"/>
        <family val="0"/>
      </rPr>
      <t> </t>
    </r>
  </si>
  <si>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</si>
  <si>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</si>
  <si>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Додаток 1
до рішення обласної ради
"Про внесення змін до обласного бюджету на 2017 рік"</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</si>
  <si>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</si>
  <si>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проведення виборів депутатів місцевих рад та сільських, селищних, міських голів</t>
  </si>
  <si>
    <t>Інші субвенції</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</si>
</sst>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000"/>
    <numFmt numFmtId="198" formatCode="0.000"/>
    <numFmt numFmtId="199" formatCode="0.00000"/>
    <numFmt numFmtId="200" formatCode="0.000000"/>
    <numFmt numFmtId="201" formatCode="0.0000000"/>
    <numFmt numFmtId="202" formatCode="0.00000000"/>
    <numFmt numFmtId="203" formatCode="0.000000000"/>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00"/>
    <numFmt numFmtId="209" formatCode="#,##0.00000"/>
    <numFmt numFmtId="210" formatCode="#,##0.0000000"/>
    <numFmt numFmtId="211" formatCode="#,##0.00000000"/>
    <numFmt numFmtId="212" formatCode="#,##0.000000000"/>
    <numFmt numFmtId="213" formatCode="#,##0.0000000000"/>
    <numFmt numFmtId="214" formatCode="#,##0.00000000000"/>
    <numFmt numFmtId="215" formatCode="#,##0.000000000000"/>
    <numFmt numFmtId="216" formatCode="#,##0.0000000000000"/>
    <numFmt numFmtId="217" formatCode="#,##0.00000000000000"/>
  </numFmts>
  <fonts count="42">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0"/>
      <color indexed="8"/>
      <name val="MS Sans Serif"/>
      <family val="0"/>
    </font>
    <font>
      <sz val="14"/>
      <name val="Times New Roman"/>
      <family val="0"/>
    </font>
    <font>
      <b/>
      <i/>
      <sz val="14"/>
      <name val="Times New Roman"/>
      <family val="0"/>
    </font>
    <font>
      <u val="single"/>
      <sz val="14"/>
      <name val="Times New Roman"/>
      <family val="1"/>
    </font>
    <font>
      <b/>
      <sz val="11"/>
      <name val="Times New Roman"/>
      <family val="0"/>
    </font>
    <font>
      <sz val="11"/>
      <name val="Times New Roman"/>
      <family val="0"/>
    </font>
    <font>
      <b/>
      <sz val="11"/>
      <color indexed="8"/>
      <name val="Times New Roman"/>
      <family val="0"/>
    </font>
    <font>
      <sz val="11"/>
      <color indexed="8"/>
      <name val="Times New Roman"/>
      <family val="0"/>
    </font>
    <font>
      <b/>
      <i/>
      <sz val="11"/>
      <color indexed="8"/>
      <name val="Times New Roman"/>
      <family val="0"/>
    </font>
    <font>
      <b/>
      <i/>
      <sz val="11"/>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4">
    <xf numFmtId="0" fontId="2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32" fillId="0" borderId="0">
      <alignment/>
      <protection/>
    </xf>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80">
    <xf numFmtId="0" fontId="0" fillId="0" borderId="0" xfId="0"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33" fillId="0" borderId="0" xfId="0" applyNumberFormat="1" applyFont="1" applyFill="1" applyAlignment="1" applyProtection="1">
      <alignment vertical="center" wrapText="1"/>
      <protection/>
    </xf>
    <xf numFmtId="0" fontId="33" fillId="0" borderId="0" xfId="0" applyFont="1" applyFill="1" applyAlignment="1">
      <alignment vertical="center" wrapText="1"/>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5" fillId="0" borderId="0" xfId="0" applyNumberFormat="1" applyFont="1" applyFill="1" applyAlignment="1" applyProtection="1">
      <alignment wrapText="1"/>
      <protection/>
    </xf>
    <xf numFmtId="0" fontId="5" fillId="0" borderId="0" xfId="0" applyFont="1" applyFill="1" applyAlignment="1">
      <alignment wrapText="1"/>
    </xf>
    <xf numFmtId="0" fontId="34" fillId="0" borderId="0" xfId="0" applyNumberFormat="1" applyFont="1" applyFill="1" applyAlignment="1" applyProtection="1">
      <alignment wrapText="1"/>
      <protection/>
    </xf>
    <xf numFmtId="0" fontId="34" fillId="0" borderId="0" xfId="0" applyFont="1" applyFill="1" applyAlignment="1">
      <alignment wrapText="1"/>
    </xf>
    <xf numFmtId="184" fontId="33" fillId="0" borderId="0" xfId="0" applyNumberFormat="1" applyFont="1" applyFill="1" applyAlignment="1" applyProtection="1">
      <alignment/>
      <protection/>
    </xf>
    <xf numFmtId="0" fontId="33" fillId="0" borderId="0" xfId="0" applyNumberFormat="1" applyFont="1" applyFill="1" applyAlignment="1" applyProtection="1">
      <alignment horizontal="right"/>
      <protection/>
    </xf>
    <xf numFmtId="0" fontId="33" fillId="0" borderId="0" xfId="0" applyNumberFormat="1" applyFont="1" applyFill="1" applyAlignment="1" applyProtection="1">
      <alignment horizontal="center"/>
      <protection/>
    </xf>
    <xf numFmtId="184" fontId="33" fillId="0" borderId="0" xfId="0" applyNumberFormat="1" applyFont="1" applyFill="1" applyAlignment="1" applyProtection="1">
      <alignment horizontal="center"/>
      <protection/>
    </xf>
    <xf numFmtId="3" fontId="33" fillId="0" borderId="0" xfId="0" applyNumberFormat="1" applyFont="1" applyFill="1" applyAlignment="1" applyProtection="1">
      <alignment horizontal="center"/>
      <protection/>
    </xf>
    <xf numFmtId="184" fontId="33" fillId="0" borderId="0" xfId="0" applyNumberFormat="1" applyFont="1" applyFill="1" applyAlignment="1" applyProtection="1">
      <alignment horizontal="right"/>
      <protection/>
    </xf>
    <xf numFmtId="0" fontId="37" fillId="0" borderId="0" xfId="0" applyNumberFormat="1" applyFont="1" applyFill="1" applyAlignment="1" applyProtection="1">
      <alignment/>
      <protection/>
    </xf>
    <xf numFmtId="0" fontId="37" fillId="0" borderId="0" xfId="0" applyNumberFormat="1" applyFont="1" applyFill="1" applyAlignment="1" applyProtection="1">
      <alignment horizontal="center"/>
      <protection/>
    </xf>
    <xf numFmtId="0" fontId="37" fillId="0" borderId="12" xfId="0" applyNumberFormat="1" applyFont="1" applyFill="1" applyBorder="1" applyAlignment="1" applyProtection="1">
      <alignment vertical="center"/>
      <protection/>
    </xf>
    <xf numFmtId="0" fontId="37" fillId="0" borderId="12" xfId="0" applyNumberFormat="1" applyFont="1" applyFill="1" applyBorder="1" applyAlignment="1" applyProtection="1">
      <alignment horizontal="center" vertical="center"/>
      <protection/>
    </xf>
    <xf numFmtId="0" fontId="37" fillId="0" borderId="12" xfId="0" applyNumberFormat="1" applyFont="1" applyFill="1" applyBorder="1" applyAlignment="1" applyProtection="1">
      <alignment horizontal="right" vertical="center"/>
      <protection/>
    </xf>
    <xf numFmtId="0" fontId="36" fillId="0" borderId="13" xfId="0" applyNumberFormat="1" applyFont="1" applyFill="1" applyBorder="1" applyAlignment="1" applyProtection="1">
      <alignment horizontal="center" vertical="center" wrapText="1"/>
      <protection/>
    </xf>
    <xf numFmtId="0" fontId="36" fillId="0" borderId="13" xfId="0" applyNumberFormat="1" applyFont="1" applyFill="1" applyBorder="1" applyAlignment="1" applyProtection="1">
      <alignment horizontal="left" vertical="center" wrapText="1"/>
      <protection/>
    </xf>
    <xf numFmtId="3" fontId="36" fillId="0" borderId="13" xfId="0" applyNumberFormat="1" applyFont="1" applyFill="1" applyBorder="1" applyAlignment="1" applyProtection="1">
      <alignment horizontal="right" vertical="center" wrapText="1"/>
      <protection/>
    </xf>
    <xf numFmtId="3" fontId="38" fillId="0" borderId="13" xfId="0" applyNumberFormat="1" applyFont="1" applyBorder="1" applyAlignment="1">
      <alignment horizontal="right" vertical="center" wrapText="1"/>
    </xf>
    <xf numFmtId="3" fontId="38" fillId="0" borderId="13" xfId="0" applyNumberFormat="1" applyFont="1" applyBorder="1" applyAlignment="1">
      <alignment vertical="center" wrapText="1"/>
    </xf>
    <xf numFmtId="0"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vertical="center" wrapText="1"/>
      <protection/>
    </xf>
    <xf numFmtId="0" fontId="36" fillId="0" borderId="13" xfId="0" applyFont="1" applyBorder="1" applyAlignment="1">
      <alignment horizontal="center" vertical="center" wrapText="1"/>
    </xf>
    <xf numFmtId="0" fontId="36" fillId="0" borderId="13" xfId="0" applyFont="1" applyBorder="1" applyAlignment="1">
      <alignment horizontal="justify" vertical="center" wrapText="1"/>
    </xf>
    <xf numFmtId="0" fontId="39" fillId="0" borderId="13" xfId="0" applyFont="1" applyFill="1" applyBorder="1" applyAlignment="1">
      <alignment horizontal="center" vertical="center" wrapText="1"/>
    </xf>
    <xf numFmtId="0" fontId="39" fillId="0" borderId="13" xfId="0" applyNumberFormat="1" applyFont="1" applyFill="1" applyBorder="1" applyAlignment="1" applyProtection="1">
      <alignment vertical="center" wrapText="1"/>
      <protection/>
    </xf>
    <xf numFmtId="3" fontId="37" fillId="0" borderId="13" xfId="0" applyNumberFormat="1" applyFont="1" applyFill="1" applyBorder="1" applyAlignment="1" applyProtection="1">
      <alignment horizontal="right" vertical="center" wrapText="1"/>
      <protection/>
    </xf>
    <xf numFmtId="3" fontId="39" fillId="0" borderId="13" xfId="0" applyNumberFormat="1" applyFont="1" applyBorder="1" applyAlignment="1">
      <alignment horizontal="right" vertical="center" wrapText="1"/>
    </xf>
    <xf numFmtId="3" fontId="39" fillId="0" borderId="13" xfId="0" applyNumberFormat="1" applyFont="1" applyBorder="1" applyAlignment="1">
      <alignment vertical="center" wrapText="1"/>
    </xf>
    <xf numFmtId="0" fontId="39" fillId="0" borderId="13" xfId="0" applyNumberFormat="1" applyFont="1" applyFill="1" applyBorder="1" applyAlignment="1" applyProtection="1">
      <alignment horizontal="center" vertical="center" wrapText="1"/>
      <protection/>
    </xf>
    <xf numFmtId="0" fontId="39" fillId="0" borderId="13" xfId="0" applyNumberFormat="1" applyFont="1" applyFill="1" applyBorder="1" applyAlignment="1" applyProtection="1">
      <alignment horizontal="justify" vertical="center" wrapText="1"/>
      <protection/>
    </xf>
    <xf numFmtId="0" fontId="36" fillId="0" borderId="13" xfId="0" applyNumberFormat="1" applyFont="1" applyFill="1" applyBorder="1" applyAlignment="1" applyProtection="1">
      <alignment vertical="center" wrapText="1"/>
      <protection/>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0" fontId="39" fillId="0" borderId="13" xfId="104" applyFont="1" applyBorder="1" applyAlignment="1">
      <alignment horizontal="center" vertical="center" wrapText="1"/>
      <protection/>
    </xf>
    <xf numFmtId="0" fontId="39" fillId="0" borderId="13" xfId="104" applyFont="1" applyBorder="1" applyAlignment="1">
      <alignment vertical="center" wrapText="1"/>
      <protection/>
    </xf>
    <xf numFmtId="3" fontId="39" fillId="0" borderId="13" xfId="0" applyNumberFormat="1" applyFont="1" applyFill="1" applyBorder="1" applyAlignment="1">
      <alignment horizontal="right" vertical="center" wrapText="1"/>
    </xf>
    <xf numFmtId="0" fontId="39" fillId="0" borderId="13" xfId="104" applyFont="1" applyFill="1" applyBorder="1" applyAlignment="1">
      <alignment horizontal="center" vertical="center" wrapText="1"/>
      <protection/>
    </xf>
    <xf numFmtId="189" fontId="39" fillId="0" borderId="13" xfId="0" applyNumberFormat="1" applyFont="1" applyFill="1" applyBorder="1" applyAlignment="1">
      <alignment horizontal="right" vertical="center" wrapText="1"/>
    </xf>
    <xf numFmtId="0" fontId="37" fillId="0" borderId="13" xfId="0" applyFont="1" applyBorder="1" applyAlignment="1">
      <alignment horizontal="center" vertical="center" wrapText="1"/>
    </xf>
    <xf numFmtId="0" fontId="38" fillId="0" borderId="13" xfId="0" applyFont="1" applyBorder="1" applyAlignment="1">
      <alignment vertical="center" wrapText="1"/>
    </xf>
    <xf numFmtId="0" fontId="37" fillId="0" borderId="13" xfId="0" applyFont="1" applyBorder="1" applyAlignment="1">
      <alignment vertical="center" wrapText="1"/>
    </xf>
    <xf numFmtId="0" fontId="37" fillId="0" borderId="13" xfId="0" applyFont="1" applyFill="1" applyBorder="1" applyAlignment="1">
      <alignment horizontal="center" vertical="center" wrapText="1"/>
    </xf>
    <xf numFmtId="0" fontId="37" fillId="0" borderId="13" xfId="0" applyFont="1" applyFill="1" applyBorder="1" applyAlignment="1">
      <alignment vertical="center" wrapText="1"/>
    </xf>
    <xf numFmtId="0" fontId="36" fillId="0" borderId="13" xfId="0" applyFont="1" applyBorder="1" applyAlignment="1">
      <alignment vertical="center" wrapText="1"/>
    </xf>
    <xf numFmtId="0" fontId="38" fillId="0" borderId="13" xfId="0" applyFont="1" applyBorder="1" applyAlignment="1">
      <alignment horizontal="center" vertical="center" wrapText="1"/>
    </xf>
    <xf numFmtId="0" fontId="39" fillId="0" borderId="13" xfId="0" applyFont="1" applyFill="1" applyBorder="1" applyAlignment="1">
      <alignment vertical="center" wrapText="1"/>
    </xf>
    <xf numFmtId="3" fontId="37" fillId="0" borderId="13" xfId="0" applyNumberFormat="1" applyFont="1" applyBorder="1" applyAlignment="1">
      <alignment horizontal="right" vertical="center" wrapText="1"/>
    </xf>
    <xf numFmtId="0" fontId="38" fillId="0" borderId="13" xfId="0" applyFont="1" applyBorder="1" applyAlignment="1">
      <alignment horizontal="left" vertical="center" wrapText="1"/>
    </xf>
    <xf numFmtId="0" fontId="38" fillId="0" borderId="13" xfId="0" applyFont="1" applyFill="1" applyBorder="1" applyAlignment="1">
      <alignment horizontal="center" vertical="center" wrapText="1"/>
    </xf>
    <xf numFmtId="0" fontId="38" fillId="0" borderId="13" xfId="0" applyFont="1" applyFill="1" applyBorder="1" applyAlignment="1">
      <alignment vertical="center" wrapText="1"/>
    </xf>
    <xf numFmtId="0" fontId="40" fillId="0" borderId="13" xfId="0" applyFont="1" applyBorder="1" applyAlignment="1">
      <alignment horizontal="center" vertical="center" wrapText="1"/>
    </xf>
    <xf numFmtId="0" fontId="40" fillId="0" borderId="13" xfId="0" applyFont="1" applyBorder="1" applyAlignment="1">
      <alignment vertical="center" wrapText="1"/>
    </xf>
    <xf numFmtId="3" fontId="41" fillId="0" borderId="13" xfId="0" applyNumberFormat="1" applyFont="1" applyFill="1" applyBorder="1" applyAlignment="1" applyProtection="1">
      <alignment horizontal="right" vertical="center" wrapText="1"/>
      <protection/>
    </xf>
    <xf numFmtId="0" fontId="37" fillId="0" borderId="13" xfId="0" applyFont="1" applyFill="1" applyBorder="1" applyAlignment="1">
      <alignment horizontal="justify" vertical="center" wrapText="1"/>
    </xf>
    <xf numFmtId="3" fontId="37" fillId="0" borderId="13" xfId="0" applyNumberFormat="1" applyFont="1" applyBorder="1" applyAlignment="1">
      <alignment vertical="center" wrapText="1"/>
    </xf>
    <xf numFmtId="3" fontId="37" fillId="26" borderId="13" xfId="0" applyNumberFormat="1" applyFont="1" applyFill="1" applyBorder="1" applyAlignment="1">
      <alignment horizontal="right" vertical="center" wrapText="1"/>
    </xf>
    <xf numFmtId="3" fontId="37" fillId="0" borderId="13" xfId="0" applyNumberFormat="1" applyFont="1" applyFill="1" applyBorder="1" applyAlignment="1">
      <alignment horizontal="right" vertical="center" wrapText="1"/>
    </xf>
    <xf numFmtId="3" fontId="39" fillId="0" borderId="13" xfId="0" applyNumberFormat="1" applyFont="1" applyFill="1" applyBorder="1" applyAlignment="1">
      <alignment horizontal="center" vertical="center" wrapText="1"/>
    </xf>
    <xf numFmtId="0" fontId="36" fillId="0" borderId="13" xfId="0" applyFont="1" applyBorder="1" applyAlignment="1">
      <alignment vertical="center" wrapText="1"/>
    </xf>
    <xf numFmtId="4" fontId="33" fillId="0" borderId="0" xfId="0" applyNumberFormat="1" applyFont="1" applyFill="1" applyAlignment="1" applyProtection="1">
      <alignment horizontal="center"/>
      <protection/>
    </xf>
    <xf numFmtId="4" fontId="37" fillId="0" borderId="13" xfId="0" applyNumberFormat="1" applyFont="1" applyFill="1" applyBorder="1" applyAlignment="1" applyProtection="1">
      <alignment horizontal="right" vertical="center" wrapText="1"/>
      <protection/>
    </xf>
    <xf numFmtId="4" fontId="37" fillId="0" borderId="13" xfId="0" applyNumberFormat="1" applyFont="1" applyBorder="1" applyAlignment="1">
      <alignment horizontal="right" vertical="center" wrapText="1"/>
    </xf>
    <xf numFmtId="4" fontId="39" fillId="0" borderId="13" xfId="0" applyNumberFormat="1" applyFont="1" applyBorder="1" applyAlignment="1">
      <alignment horizontal="right" vertical="center" wrapText="1"/>
    </xf>
    <xf numFmtId="4" fontId="39" fillId="0" borderId="13" xfId="0" applyNumberFormat="1" applyFont="1" applyBorder="1" applyAlignment="1">
      <alignment vertical="center" wrapText="1"/>
    </xf>
    <xf numFmtId="4" fontId="36" fillId="0" borderId="13" xfId="0" applyNumberFormat="1" applyFont="1" applyFill="1" applyBorder="1" applyAlignment="1" applyProtection="1">
      <alignment horizontal="right" vertical="center" wrapText="1"/>
      <protection/>
    </xf>
    <xf numFmtId="4" fontId="38" fillId="0" borderId="13" xfId="0" applyNumberFormat="1" applyFont="1" applyBorder="1" applyAlignment="1">
      <alignment horizontal="right" vertical="center" wrapText="1"/>
    </xf>
    <xf numFmtId="0" fontId="33" fillId="0" borderId="0" xfId="0" applyNumberFormat="1" applyFont="1" applyFill="1" applyAlignment="1" applyProtection="1">
      <alignment horizontal="center" vertical="center" wrapText="1"/>
      <protection/>
    </xf>
    <xf numFmtId="0" fontId="36" fillId="0" borderId="0" xfId="0" applyNumberFormat="1" applyFont="1" applyFill="1" applyAlignment="1" applyProtection="1">
      <alignment horizontal="center" vertical="center"/>
      <protection/>
    </xf>
    <xf numFmtId="0" fontId="36" fillId="0" borderId="13" xfId="0" applyNumberFormat="1" applyFont="1" applyFill="1" applyBorder="1" applyAlignment="1" applyProtection="1">
      <alignment horizontal="center" vertical="center" wrapText="1"/>
      <protection/>
    </xf>
    <xf numFmtId="4" fontId="40" fillId="0" borderId="13" xfId="0" applyNumberFormat="1" applyFont="1" applyBorder="1" applyAlignment="1">
      <alignment horizontal="right" vertical="center" wrapText="1"/>
    </xf>
    <xf numFmtId="4" fontId="40" fillId="0" borderId="13" xfId="0" applyNumberFormat="1" applyFont="1" applyBorder="1" applyAlignment="1">
      <alignment vertical="center" wrapText="1"/>
    </xf>
    <xf numFmtId="4" fontId="38" fillId="0" borderId="13" xfId="0" applyNumberFormat="1" applyFont="1" applyBorder="1" applyAlignment="1">
      <alignment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12" xfId="104"/>
    <cellStyle name="Обычный 2"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85"/>
  <sheetViews>
    <sheetView showGridLines="0" showZeros="0" tabSelected="1" view="pageBreakPreview" zoomScale="75" zoomScaleSheetLayoutView="75" zoomScalePageLayoutView="0" workbookViewId="0" topLeftCell="A1">
      <pane xSplit="2" ySplit="7" topLeftCell="C8" activePane="bottomRight" state="frozen"/>
      <selection pane="topLeft" activeCell="A1" sqref="A1:IV16384"/>
      <selection pane="topRight" activeCell="A1" sqref="A1:IV16384"/>
      <selection pane="bottomLeft" activeCell="A1" sqref="A1:IV16384"/>
      <selection pane="bottomRight" activeCell="I14" sqref="I14"/>
    </sheetView>
  </sheetViews>
  <sheetFormatPr defaultColWidth="9.16015625" defaultRowHeight="12.75"/>
  <cols>
    <col min="1" max="1" width="12.66015625" style="13" customWidth="1"/>
    <col min="2" max="2" width="56.16015625" style="1" customWidth="1"/>
    <col min="3" max="3" width="18.16015625" style="13" customWidth="1"/>
    <col min="4" max="4" width="17.33203125" style="13" customWidth="1"/>
    <col min="5" max="5" width="14.83203125" style="12" customWidth="1"/>
    <col min="6" max="6" width="15.5" style="1" customWidth="1"/>
    <col min="7" max="222" width="9.16015625" style="2" customWidth="1"/>
    <col min="223" max="231" width="9.16015625" style="1" customWidth="1"/>
    <col min="232" max="16384" width="9.16015625" style="2" customWidth="1"/>
  </cols>
  <sheetData>
    <row r="1" spans="4:6" ht="15" customHeight="1">
      <c r="D1" s="74" t="s">
        <v>94</v>
      </c>
      <c r="E1" s="74"/>
      <c r="F1" s="74"/>
    </row>
    <row r="2" spans="4:6" ht="57.75" customHeight="1">
      <c r="D2" s="74"/>
      <c r="E2" s="74"/>
      <c r="F2" s="74"/>
    </row>
    <row r="3" spans="4:6" ht="20.25" customHeight="1">
      <c r="D3" s="74" t="s">
        <v>90</v>
      </c>
      <c r="E3" s="74"/>
      <c r="F3" s="74"/>
    </row>
    <row r="4" spans="1:6" ht="21" customHeight="1">
      <c r="A4" s="75" t="s">
        <v>82</v>
      </c>
      <c r="B4" s="75"/>
      <c r="C4" s="75"/>
      <c r="D4" s="75"/>
      <c r="E4" s="75"/>
      <c r="F4" s="17"/>
    </row>
    <row r="5" spans="1:6" ht="18">
      <c r="A5" s="18"/>
      <c r="B5" s="19"/>
      <c r="C5" s="20"/>
      <c r="D5" s="20"/>
      <c r="E5" s="21"/>
      <c r="F5" s="21" t="s">
        <v>61</v>
      </c>
    </row>
    <row r="6" spans="1:6" ht="25.5" customHeight="1">
      <c r="A6" s="76" t="s">
        <v>0</v>
      </c>
      <c r="B6" s="76" t="s">
        <v>1</v>
      </c>
      <c r="C6" s="76" t="s">
        <v>11</v>
      </c>
      <c r="D6" s="76" t="s">
        <v>9</v>
      </c>
      <c r="E6" s="76" t="s">
        <v>10</v>
      </c>
      <c r="F6" s="76"/>
    </row>
    <row r="7" spans="1:6" ht="49.5" customHeight="1">
      <c r="A7" s="76"/>
      <c r="B7" s="76"/>
      <c r="C7" s="76"/>
      <c r="D7" s="76"/>
      <c r="E7" s="22" t="s">
        <v>11</v>
      </c>
      <c r="F7" s="22" t="s">
        <v>12</v>
      </c>
    </row>
    <row r="8" spans="1:231" s="4" customFormat="1" ht="18">
      <c r="A8" s="22">
        <v>10000000</v>
      </c>
      <c r="B8" s="23" t="s">
        <v>3</v>
      </c>
      <c r="C8" s="24">
        <f>+D8+E8</f>
        <v>544027300</v>
      </c>
      <c r="D8" s="25">
        <f>+D9+D24+D33</f>
        <v>531716400</v>
      </c>
      <c r="E8" s="25">
        <f>+E9+E24+E33</f>
        <v>12310900</v>
      </c>
      <c r="F8" s="26">
        <f>+F9+F24+F33</f>
        <v>0</v>
      </c>
      <c r="HO8" s="3"/>
      <c r="HP8" s="3"/>
      <c r="HQ8" s="3"/>
      <c r="HR8" s="3"/>
      <c r="HS8" s="3"/>
      <c r="HT8" s="3"/>
      <c r="HU8" s="3"/>
      <c r="HV8" s="3"/>
      <c r="HW8" s="3"/>
    </row>
    <row r="9" spans="1:231" s="6" customFormat="1" ht="43.5" customHeight="1">
      <c r="A9" s="27">
        <v>11000000</v>
      </c>
      <c r="B9" s="28" t="s">
        <v>4</v>
      </c>
      <c r="C9" s="24">
        <f>+D9+E9</f>
        <v>492133600</v>
      </c>
      <c r="D9" s="25">
        <f>+D10+D16</f>
        <v>492133600</v>
      </c>
      <c r="E9" s="25">
        <f>+E10+E16</f>
        <v>0</v>
      </c>
      <c r="F9" s="26">
        <f>+F10+F16</f>
        <v>0</v>
      </c>
      <c r="HO9" s="5"/>
      <c r="HP9" s="5"/>
      <c r="HQ9" s="5"/>
      <c r="HR9" s="5"/>
      <c r="HS9" s="5"/>
      <c r="HT9" s="5"/>
      <c r="HU9" s="5"/>
      <c r="HV9" s="5"/>
      <c r="HW9" s="5"/>
    </row>
    <row r="10" spans="1:231" s="8" customFormat="1" ht="17.25">
      <c r="A10" s="29">
        <v>11010000</v>
      </c>
      <c r="B10" s="30" t="s">
        <v>81</v>
      </c>
      <c r="C10" s="24">
        <f>+D10+E10</f>
        <v>466638900</v>
      </c>
      <c r="D10" s="25">
        <f>+D11+D12+D13+D14+D15</f>
        <v>466638900</v>
      </c>
      <c r="E10" s="25">
        <f>+E11+E12+E13+E14+E15</f>
        <v>0</v>
      </c>
      <c r="F10" s="26">
        <f>+F11+F12+F13+F14+F15</f>
        <v>0</v>
      </c>
      <c r="HO10" s="7"/>
      <c r="HP10" s="7"/>
      <c r="HQ10" s="7"/>
      <c r="HR10" s="7"/>
      <c r="HS10" s="7"/>
      <c r="HT10" s="7"/>
      <c r="HU10" s="7"/>
      <c r="HV10" s="7"/>
      <c r="HW10" s="7"/>
    </row>
    <row r="11" spans="1:231" s="6" customFormat="1" ht="53.25" customHeight="1">
      <c r="A11" s="31">
        <v>11010100</v>
      </c>
      <c r="B11" s="32" t="s">
        <v>18</v>
      </c>
      <c r="C11" s="33">
        <f aca="true" t="shared" si="0" ref="C11:C47">+D11+E11</f>
        <v>369290500</v>
      </c>
      <c r="D11" s="54">
        <v>369290500</v>
      </c>
      <c r="E11" s="34"/>
      <c r="F11" s="35"/>
      <c r="HO11" s="5"/>
      <c r="HP11" s="5"/>
      <c r="HQ11" s="5"/>
      <c r="HR11" s="5"/>
      <c r="HS11" s="5"/>
      <c r="HT11" s="5"/>
      <c r="HU11" s="5"/>
      <c r="HV11" s="5"/>
      <c r="HW11" s="5"/>
    </row>
    <row r="12" spans="1:231" s="6" customFormat="1" ht="75.75" customHeight="1">
      <c r="A12" s="36">
        <v>11010200</v>
      </c>
      <c r="B12" s="37" t="s">
        <v>19</v>
      </c>
      <c r="C12" s="33">
        <f t="shared" si="0"/>
        <v>48671900</v>
      </c>
      <c r="D12" s="34">
        <v>48671900</v>
      </c>
      <c r="E12" s="34"/>
      <c r="F12" s="35"/>
      <c r="HO12" s="5"/>
      <c r="HP12" s="5"/>
      <c r="HQ12" s="5"/>
      <c r="HR12" s="5"/>
      <c r="HS12" s="5"/>
      <c r="HT12" s="5"/>
      <c r="HU12" s="5"/>
      <c r="HV12" s="5"/>
      <c r="HW12" s="5"/>
    </row>
    <row r="13" spans="1:231" s="6" customFormat="1" ht="58.5" customHeight="1">
      <c r="A13" s="31">
        <v>11010400</v>
      </c>
      <c r="B13" s="32" t="s">
        <v>20</v>
      </c>
      <c r="C13" s="33">
        <f t="shared" si="0"/>
        <v>41095300</v>
      </c>
      <c r="D13" s="34">
        <v>41095300</v>
      </c>
      <c r="E13" s="34"/>
      <c r="F13" s="35"/>
      <c r="HO13" s="5"/>
      <c r="HP13" s="5"/>
      <c r="HQ13" s="5"/>
      <c r="HR13" s="5"/>
      <c r="HS13" s="5"/>
      <c r="HT13" s="5"/>
      <c r="HU13" s="5"/>
      <c r="HV13" s="5"/>
      <c r="HW13" s="5"/>
    </row>
    <row r="14" spans="1:231" s="6" customFormat="1" ht="43.5" customHeight="1">
      <c r="A14" s="31">
        <v>11010500</v>
      </c>
      <c r="B14" s="32" t="s">
        <v>21</v>
      </c>
      <c r="C14" s="33">
        <f t="shared" si="0"/>
        <v>7457700</v>
      </c>
      <c r="D14" s="43">
        <v>7457700</v>
      </c>
      <c r="E14" s="34"/>
      <c r="F14" s="35"/>
      <c r="HO14" s="5"/>
      <c r="HP14" s="5"/>
      <c r="HQ14" s="5"/>
      <c r="HR14" s="5"/>
      <c r="HS14" s="5"/>
      <c r="HT14" s="5"/>
      <c r="HU14" s="5"/>
      <c r="HV14" s="5"/>
      <c r="HW14" s="5"/>
    </row>
    <row r="15" spans="1:231" s="6" customFormat="1" ht="79.5" customHeight="1">
      <c r="A15" s="31">
        <v>11010900</v>
      </c>
      <c r="B15" s="28" t="s">
        <v>22</v>
      </c>
      <c r="C15" s="33">
        <f t="shared" si="0"/>
        <v>123500</v>
      </c>
      <c r="D15" s="43">
        <v>123500</v>
      </c>
      <c r="E15" s="34"/>
      <c r="F15" s="35"/>
      <c r="HO15" s="5"/>
      <c r="HP15" s="5"/>
      <c r="HQ15" s="5"/>
      <c r="HR15" s="5"/>
      <c r="HS15" s="5"/>
      <c r="HT15" s="5"/>
      <c r="HU15" s="5"/>
      <c r="HV15" s="5"/>
      <c r="HW15" s="5"/>
    </row>
    <row r="16" spans="1:6" s="7" customFormat="1" ht="17.25">
      <c r="A16" s="22">
        <v>11020000</v>
      </c>
      <c r="B16" s="38" t="s">
        <v>5</v>
      </c>
      <c r="C16" s="24">
        <f t="shared" si="0"/>
        <v>25494700</v>
      </c>
      <c r="D16" s="24">
        <f>+D17+D18+D19+D20+D21+D22+D23</f>
        <v>25494700</v>
      </c>
      <c r="E16" s="24">
        <f>+E17+E18+E19+E20+E21+E22+E23</f>
        <v>0</v>
      </c>
      <c r="F16" s="24">
        <f>+F17+F18+F19+F20+F21+F22+F23</f>
        <v>0</v>
      </c>
    </row>
    <row r="17" spans="1:6" s="5" customFormat="1" ht="36.75" customHeight="1">
      <c r="A17" s="39">
        <v>11020200</v>
      </c>
      <c r="B17" s="40" t="s">
        <v>23</v>
      </c>
      <c r="C17" s="33">
        <f t="shared" si="0"/>
        <v>60100</v>
      </c>
      <c r="D17" s="33">
        <v>60100</v>
      </c>
      <c r="E17" s="33"/>
      <c r="F17" s="33"/>
    </row>
    <row r="18" spans="1:231" s="6" customFormat="1" ht="37.5" customHeight="1">
      <c r="A18" s="41">
        <v>11020300</v>
      </c>
      <c r="B18" s="42" t="s">
        <v>24</v>
      </c>
      <c r="C18" s="33">
        <f t="shared" si="0"/>
        <v>5047200</v>
      </c>
      <c r="D18" s="43">
        <v>5047200</v>
      </c>
      <c r="E18" s="34"/>
      <c r="F18" s="35"/>
      <c r="HO18" s="5"/>
      <c r="HP18" s="5"/>
      <c r="HQ18" s="5"/>
      <c r="HR18" s="5"/>
      <c r="HS18" s="5"/>
      <c r="HT18" s="5"/>
      <c r="HU18" s="5"/>
      <c r="HV18" s="5"/>
      <c r="HW18" s="5"/>
    </row>
    <row r="19" spans="1:231" s="6" customFormat="1" ht="30" customHeight="1">
      <c r="A19" s="41">
        <v>11020500</v>
      </c>
      <c r="B19" s="42" t="s">
        <v>25</v>
      </c>
      <c r="C19" s="33">
        <f t="shared" si="0"/>
        <v>582000</v>
      </c>
      <c r="D19" s="43">
        <v>582000</v>
      </c>
      <c r="E19" s="34"/>
      <c r="F19" s="35"/>
      <c r="HO19" s="5"/>
      <c r="HP19" s="5"/>
      <c r="HQ19" s="5"/>
      <c r="HR19" s="5"/>
      <c r="HS19" s="5"/>
      <c r="HT19" s="5"/>
      <c r="HU19" s="5"/>
      <c r="HV19" s="5"/>
      <c r="HW19" s="5"/>
    </row>
    <row r="20" spans="1:231" s="6" customFormat="1" ht="35.25" customHeight="1">
      <c r="A20" s="41">
        <v>11020900</v>
      </c>
      <c r="B20" s="42" t="s">
        <v>26</v>
      </c>
      <c r="C20" s="33">
        <f t="shared" si="0"/>
        <v>53100</v>
      </c>
      <c r="D20" s="43">
        <v>53100</v>
      </c>
      <c r="E20" s="34"/>
      <c r="F20" s="35"/>
      <c r="HO20" s="5"/>
      <c r="HP20" s="5"/>
      <c r="HQ20" s="5"/>
      <c r="HR20" s="5"/>
      <c r="HS20" s="5"/>
      <c r="HT20" s="5"/>
      <c r="HU20" s="5"/>
      <c r="HV20" s="5"/>
      <c r="HW20" s="5"/>
    </row>
    <row r="21" spans="1:231" s="6" customFormat="1" ht="27" customHeight="1">
      <c r="A21" s="41">
        <v>11021000</v>
      </c>
      <c r="B21" s="42" t="s">
        <v>27</v>
      </c>
      <c r="C21" s="33">
        <f t="shared" si="0"/>
        <v>19714000</v>
      </c>
      <c r="D21" s="43">
        <v>19714000</v>
      </c>
      <c r="E21" s="34"/>
      <c r="F21" s="35"/>
      <c r="HO21" s="5"/>
      <c r="HP21" s="5"/>
      <c r="HQ21" s="5"/>
      <c r="HR21" s="5"/>
      <c r="HS21" s="5"/>
      <c r="HT21" s="5"/>
      <c r="HU21" s="5"/>
      <c r="HV21" s="5"/>
      <c r="HW21" s="5"/>
    </row>
    <row r="22" spans="1:231" s="6" customFormat="1" ht="27" customHeight="1">
      <c r="A22" s="41">
        <v>11021100</v>
      </c>
      <c r="B22" s="42" t="s">
        <v>28</v>
      </c>
      <c r="C22" s="33">
        <f t="shared" si="0"/>
        <v>31900</v>
      </c>
      <c r="D22" s="43">
        <v>31900</v>
      </c>
      <c r="E22" s="34"/>
      <c r="F22" s="35"/>
      <c r="HO22" s="5"/>
      <c r="HP22" s="5"/>
      <c r="HQ22" s="5"/>
      <c r="HR22" s="5"/>
      <c r="HS22" s="5"/>
      <c r="HT22" s="5"/>
      <c r="HU22" s="5"/>
      <c r="HV22" s="5"/>
      <c r="HW22" s="5"/>
    </row>
    <row r="23" spans="1:231" s="6" customFormat="1" ht="53.25" customHeight="1">
      <c r="A23" s="44">
        <v>11021600</v>
      </c>
      <c r="B23" s="42" t="s">
        <v>29</v>
      </c>
      <c r="C23" s="33">
        <f t="shared" si="0"/>
        <v>6400</v>
      </c>
      <c r="D23" s="45">
        <v>6400</v>
      </c>
      <c r="E23" s="34"/>
      <c r="F23" s="35"/>
      <c r="HO23" s="5"/>
      <c r="HP23" s="5"/>
      <c r="HQ23" s="5"/>
      <c r="HR23" s="5"/>
      <c r="HS23" s="5"/>
      <c r="HT23" s="5"/>
      <c r="HU23" s="5"/>
      <c r="HV23" s="5"/>
      <c r="HW23" s="5"/>
    </row>
    <row r="24" spans="1:231" s="8" customFormat="1" ht="36" customHeight="1">
      <c r="A24" s="22">
        <v>13000000</v>
      </c>
      <c r="B24" s="38" t="s">
        <v>70</v>
      </c>
      <c r="C24" s="24">
        <f t="shared" si="0"/>
        <v>39582800</v>
      </c>
      <c r="D24" s="25">
        <f>+D25+D27+D31</f>
        <v>39582800</v>
      </c>
      <c r="E24" s="25">
        <f>+E25+E27+E31</f>
        <v>0</v>
      </c>
      <c r="F24" s="26">
        <f>+F25+F27+F31</f>
        <v>0</v>
      </c>
      <c r="HO24" s="7"/>
      <c r="HP24" s="7"/>
      <c r="HQ24" s="7"/>
      <c r="HR24" s="7"/>
      <c r="HS24" s="7"/>
      <c r="HT24" s="7"/>
      <c r="HU24" s="7"/>
      <c r="HV24" s="7"/>
      <c r="HW24" s="7"/>
    </row>
    <row r="25" spans="1:231" s="8" customFormat="1" ht="35.25" customHeight="1">
      <c r="A25" s="29" t="s">
        <v>30</v>
      </c>
      <c r="B25" s="51" t="s">
        <v>71</v>
      </c>
      <c r="C25" s="24">
        <f t="shared" si="0"/>
        <v>12977300</v>
      </c>
      <c r="D25" s="25">
        <f>+D26</f>
        <v>12977300</v>
      </c>
      <c r="E25" s="25">
        <f>+E26</f>
        <v>0</v>
      </c>
      <c r="F25" s="26">
        <f>+F26</f>
        <v>0</v>
      </c>
      <c r="HO25" s="7"/>
      <c r="HP25" s="7"/>
      <c r="HQ25" s="7"/>
      <c r="HR25" s="7"/>
      <c r="HS25" s="7"/>
      <c r="HT25" s="7"/>
      <c r="HU25" s="7"/>
      <c r="HV25" s="7"/>
      <c r="HW25" s="7"/>
    </row>
    <row r="26" spans="1:231" s="6" customFormat="1" ht="53.25" customHeight="1">
      <c r="A26" s="46" t="s">
        <v>31</v>
      </c>
      <c r="B26" s="48" t="s">
        <v>72</v>
      </c>
      <c r="C26" s="33">
        <f t="shared" si="0"/>
        <v>12977300</v>
      </c>
      <c r="D26" s="34">
        <v>12977300</v>
      </c>
      <c r="E26" s="34"/>
      <c r="F26" s="35"/>
      <c r="HO26" s="5"/>
      <c r="HP26" s="5"/>
      <c r="HQ26" s="5"/>
      <c r="HR26" s="5"/>
      <c r="HS26" s="5"/>
      <c r="HT26" s="5"/>
      <c r="HU26" s="5"/>
      <c r="HV26" s="5"/>
      <c r="HW26" s="5"/>
    </row>
    <row r="27" spans="1:231" s="8" customFormat="1" ht="24" customHeight="1">
      <c r="A27" s="29" t="s">
        <v>32</v>
      </c>
      <c r="B27" s="47" t="s">
        <v>73</v>
      </c>
      <c r="C27" s="24">
        <f t="shared" si="0"/>
        <v>17443200</v>
      </c>
      <c r="D27" s="25">
        <f>+D28+D29+D30</f>
        <v>17443200</v>
      </c>
      <c r="E27" s="25">
        <f>+E28+E29+E30</f>
        <v>0</v>
      </c>
      <c r="F27" s="26">
        <f>+F28+F29+F30</f>
        <v>0</v>
      </c>
      <c r="HO27" s="7"/>
      <c r="HP27" s="7"/>
      <c r="HQ27" s="7"/>
      <c r="HR27" s="7"/>
      <c r="HS27" s="7"/>
      <c r="HT27" s="7"/>
      <c r="HU27" s="7"/>
      <c r="HV27" s="7"/>
      <c r="HW27" s="7"/>
    </row>
    <row r="28" spans="1:231" s="6" customFormat="1" ht="51" customHeight="1">
      <c r="A28" s="46" t="s">
        <v>33</v>
      </c>
      <c r="B28" s="48" t="s">
        <v>74</v>
      </c>
      <c r="C28" s="33">
        <f t="shared" si="0"/>
        <v>15897200</v>
      </c>
      <c r="D28" s="43">
        <v>15897200</v>
      </c>
      <c r="E28" s="34"/>
      <c r="F28" s="35"/>
      <c r="HO28" s="5"/>
      <c r="HP28" s="5"/>
      <c r="HQ28" s="5"/>
      <c r="HR28" s="5"/>
      <c r="HS28" s="5"/>
      <c r="HT28" s="5"/>
      <c r="HU28" s="5"/>
      <c r="HV28" s="5"/>
      <c r="HW28" s="5"/>
    </row>
    <row r="29" spans="1:231" s="6" customFormat="1" ht="39" customHeight="1">
      <c r="A29" s="49" t="s">
        <v>34</v>
      </c>
      <c r="B29" s="50" t="s">
        <v>75</v>
      </c>
      <c r="C29" s="33">
        <f t="shared" si="0"/>
        <v>711900</v>
      </c>
      <c r="D29" s="43">
        <v>711900</v>
      </c>
      <c r="E29" s="34"/>
      <c r="F29" s="35"/>
      <c r="HO29" s="5"/>
      <c r="HP29" s="5"/>
      <c r="HQ29" s="5"/>
      <c r="HR29" s="5"/>
      <c r="HS29" s="5"/>
      <c r="HT29" s="5"/>
      <c r="HU29" s="5"/>
      <c r="HV29" s="5"/>
      <c r="HW29" s="5"/>
    </row>
    <row r="30" spans="1:231" s="6" customFormat="1" ht="37.5" customHeight="1">
      <c r="A30" s="49" t="s">
        <v>35</v>
      </c>
      <c r="B30" s="50" t="s">
        <v>76</v>
      </c>
      <c r="C30" s="33">
        <f t="shared" si="0"/>
        <v>834100</v>
      </c>
      <c r="D30" s="43">
        <v>834100</v>
      </c>
      <c r="E30" s="34"/>
      <c r="F30" s="35"/>
      <c r="HO30" s="5"/>
      <c r="HP30" s="5"/>
      <c r="HQ30" s="5"/>
      <c r="HR30" s="5"/>
      <c r="HS30" s="5"/>
      <c r="HT30" s="5"/>
      <c r="HU30" s="5"/>
      <c r="HV30" s="5"/>
      <c r="HW30" s="5"/>
    </row>
    <row r="31" spans="1:231" s="8" customFormat="1" ht="24.75" customHeight="1">
      <c r="A31" s="29" t="s">
        <v>62</v>
      </c>
      <c r="B31" s="51" t="s">
        <v>77</v>
      </c>
      <c r="C31" s="24">
        <f t="shared" si="0"/>
        <v>9162300</v>
      </c>
      <c r="D31" s="25">
        <f>+D32</f>
        <v>9162300</v>
      </c>
      <c r="E31" s="25">
        <f>+E32</f>
        <v>0</v>
      </c>
      <c r="F31" s="26">
        <f>+F32</f>
        <v>0</v>
      </c>
      <c r="HO31" s="7"/>
      <c r="HP31" s="7"/>
      <c r="HQ31" s="7"/>
      <c r="HR31" s="7"/>
      <c r="HS31" s="7"/>
      <c r="HT31" s="7"/>
      <c r="HU31" s="7"/>
      <c r="HV31" s="7"/>
      <c r="HW31" s="7"/>
    </row>
    <row r="32" spans="1:231" s="6" customFormat="1" ht="39" customHeight="1">
      <c r="A32" s="46" t="s">
        <v>36</v>
      </c>
      <c r="B32" s="48" t="s">
        <v>78</v>
      </c>
      <c r="C32" s="33">
        <f t="shared" si="0"/>
        <v>9162300</v>
      </c>
      <c r="D32" s="34">
        <v>9162300</v>
      </c>
      <c r="E32" s="34"/>
      <c r="F32" s="35"/>
      <c r="HO32" s="5"/>
      <c r="HP32" s="5"/>
      <c r="HQ32" s="5"/>
      <c r="HR32" s="5"/>
      <c r="HS32" s="5"/>
      <c r="HT32" s="5"/>
      <c r="HU32" s="5"/>
      <c r="HV32" s="5"/>
      <c r="HW32" s="5"/>
    </row>
    <row r="33" spans="1:231" s="8" customFormat="1" ht="21.75" customHeight="1">
      <c r="A33" s="29">
        <v>19010000</v>
      </c>
      <c r="B33" s="51" t="s">
        <v>37</v>
      </c>
      <c r="C33" s="24">
        <f t="shared" si="0"/>
        <v>12310900</v>
      </c>
      <c r="D33" s="25">
        <f>+D34+D35+D36</f>
        <v>0</v>
      </c>
      <c r="E33" s="25">
        <f>+E34+E35+E36</f>
        <v>12310900</v>
      </c>
      <c r="F33" s="26">
        <f>+F34+F35+F36</f>
        <v>0</v>
      </c>
      <c r="HO33" s="7"/>
      <c r="HP33" s="7"/>
      <c r="HQ33" s="7"/>
      <c r="HR33" s="7"/>
      <c r="HS33" s="7"/>
      <c r="HT33" s="7"/>
      <c r="HU33" s="7"/>
      <c r="HV33" s="7"/>
      <c r="HW33" s="7"/>
    </row>
    <row r="34" spans="1:231" s="6" customFormat="1" ht="41.25" customHeight="1">
      <c r="A34" s="46">
        <v>19010100</v>
      </c>
      <c r="B34" s="48" t="s">
        <v>38</v>
      </c>
      <c r="C34" s="33">
        <f t="shared" si="0"/>
        <v>7700700</v>
      </c>
      <c r="D34" s="34"/>
      <c r="E34" s="34">
        <v>7700700</v>
      </c>
      <c r="F34" s="35"/>
      <c r="HO34" s="5"/>
      <c r="HP34" s="5"/>
      <c r="HQ34" s="5"/>
      <c r="HR34" s="5"/>
      <c r="HS34" s="5"/>
      <c r="HT34" s="5"/>
      <c r="HU34" s="5"/>
      <c r="HV34" s="5"/>
      <c r="HW34" s="5"/>
    </row>
    <row r="35" spans="1:231" s="6" customFormat="1" ht="39.75" customHeight="1">
      <c r="A35" s="46">
        <v>19010200</v>
      </c>
      <c r="B35" s="48" t="s">
        <v>39</v>
      </c>
      <c r="C35" s="33">
        <f t="shared" si="0"/>
        <v>1505800</v>
      </c>
      <c r="D35" s="34"/>
      <c r="E35" s="34">
        <v>1505800</v>
      </c>
      <c r="F35" s="35"/>
      <c r="HO35" s="5"/>
      <c r="HP35" s="5"/>
      <c r="HQ35" s="5"/>
      <c r="HR35" s="5"/>
      <c r="HS35" s="5"/>
      <c r="HT35" s="5"/>
      <c r="HU35" s="5"/>
      <c r="HV35" s="5"/>
      <c r="HW35" s="5"/>
    </row>
    <row r="36" spans="1:231" s="6" customFormat="1" ht="55.5" customHeight="1">
      <c r="A36" s="46">
        <v>19010300</v>
      </c>
      <c r="B36" s="48" t="s">
        <v>40</v>
      </c>
      <c r="C36" s="33">
        <f t="shared" si="0"/>
        <v>3104400</v>
      </c>
      <c r="D36" s="34"/>
      <c r="E36" s="34">
        <v>3104400</v>
      </c>
      <c r="F36" s="35"/>
      <c r="HO36" s="5"/>
      <c r="HP36" s="5"/>
      <c r="HQ36" s="5"/>
      <c r="HR36" s="5"/>
      <c r="HS36" s="5"/>
      <c r="HT36" s="5"/>
      <c r="HU36" s="5"/>
      <c r="HV36" s="5"/>
      <c r="HW36" s="5"/>
    </row>
    <row r="37" spans="1:231" s="8" customFormat="1" ht="17.25">
      <c r="A37" s="22">
        <v>20000000</v>
      </c>
      <c r="B37" s="23" t="s">
        <v>6</v>
      </c>
      <c r="C37" s="24">
        <f t="shared" si="0"/>
        <v>173653344</v>
      </c>
      <c r="D37" s="25">
        <f>+D38+D48+D51</f>
        <v>28047710</v>
      </c>
      <c r="E37" s="25">
        <f>+E38+E48+E51</f>
        <v>145605634</v>
      </c>
      <c r="F37" s="26">
        <f>+F38+F48+F51</f>
        <v>0</v>
      </c>
      <c r="HO37" s="7"/>
      <c r="HP37" s="7"/>
      <c r="HQ37" s="7"/>
      <c r="HR37" s="7"/>
      <c r="HS37" s="7"/>
      <c r="HT37" s="7"/>
      <c r="HU37" s="7"/>
      <c r="HV37" s="7"/>
      <c r="HW37" s="7"/>
    </row>
    <row r="38" spans="1:231" s="8" customFormat="1" ht="41.25" customHeight="1">
      <c r="A38" s="22">
        <v>22000000</v>
      </c>
      <c r="B38" s="38" t="s">
        <v>7</v>
      </c>
      <c r="C38" s="25">
        <f>+C39+C45+C47</f>
        <v>27537710</v>
      </c>
      <c r="D38" s="25">
        <f>+D39+D45+D47</f>
        <v>27537710</v>
      </c>
      <c r="E38" s="25"/>
      <c r="F38" s="26"/>
      <c r="HO38" s="7"/>
      <c r="HP38" s="7"/>
      <c r="HQ38" s="7"/>
      <c r="HR38" s="7"/>
      <c r="HS38" s="7"/>
      <c r="HT38" s="7"/>
      <c r="HU38" s="7"/>
      <c r="HV38" s="7"/>
      <c r="HW38" s="7"/>
    </row>
    <row r="39" spans="1:231" s="6" customFormat="1" ht="24" customHeight="1">
      <c r="A39" s="52" t="s">
        <v>41</v>
      </c>
      <c r="B39" s="47" t="s">
        <v>42</v>
      </c>
      <c r="C39" s="24">
        <f t="shared" si="0"/>
        <v>24957710</v>
      </c>
      <c r="D39" s="25">
        <f>+D40+D41+D42+D43+D44</f>
        <v>24957710</v>
      </c>
      <c r="E39" s="34"/>
      <c r="F39" s="35"/>
      <c r="HO39" s="5"/>
      <c r="HP39" s="5"/>
      <c r="HQ39" s="5"/>
      <c r="HR39" s="5"/>
      <c r="HS39" s="5"/>
      <c r="HT39" s="5"/>
      <c r="HU39" s="5"/>
      <c r="HV39" s="5"/>
      <c r="HW39" s="5"/>
    </row>
    <row r="40" spans="1:231" s="6" customFormat="1" ht="41.25">
      <c r="A40" s="39" t="s">
        <v>43</v>
      </c>
      <c r="B40" s="40" t="s">
        <v>44</v>
      </c>
      <c r="C40" s="33">
        <f t="shared" si="0"/>
        <v>4680</v>
      </c>
      <c r="D40" s="34">
        <v>4680</v>
      </c>
      <c r="E40" s="34"/>
      <c r="F40" s="35"/>
      <c r="HO40" s="5"/>
      <c r="HP40" s="5"/>
      <c r="HQ40" s="5"/>
      <c r="HR40" s="5"/>
      <c r="HS40" s="5"/>
      <c r="HT40" s="5"/>
      <c r="HU40" s="5"/>
      <c r="HV40" s="5"/>
      <c r="HW40" s="5"/>
    </row>
    <row r="41" spans="1:231" s="6" customFormat="1" ht="39.75" customHeight="1">
      <c r="A41" s="31" t="s">
        <v>45</v>
      </c>
      <c r="B41" s="53" t="s">
        <v>46</v>
      </c>
      <c r="C41" s="33">
        <f t="shared" si="0"/>
        <v>780</v>
      </c>
      <c r="D41" s="34">
        <v>780</v>
      </c>
      <c r="E41" s="34"/>
      <c r="F41" s="35"/>
      <c r="HO41" s="5"/>
      <c r="HP41" s="5"/>
      <c r="HQ41" s="5"/>
      <c r="HR41" s="5"/>
      <c r="HS41" s="5"/>
      <c r="HT41" s="5"/>
      <c r="HU41" s="5"/>
      <c r="HV41" s="5"/>
      <c r="HW41" s="5"/>
    </row>
    <row r="42" spans="1:231" s="6" customFormat="1" ht="39.75" customHeight="1">
      <c r="A42" s="39" t="s">
        <v>47</v>
      </c>
      <c r="B42" s="40" t="s">
        <v>48</v>
      </c>
      <c r="C42" s="33">
        <f t="shared" si="0"/>
        <v>5000000</v>
      </c>
      <c r="D42" s="34">
        <v>5000000</v>
      </c>
      <c r="E42" s="34"/>
      <c r="F42" s="35"/>
      <c r="HO42" s="5"/>
      <c r="HP42" s="5"/>
      <c r="HQ42" s="5"/>
      <c r="HR42" s="5"/>
      <c r="HS42" s="5"/>
      <c r="HT42" s="5"/>
      <c r="HU42" s="5"/>
      <c r="HV42" s="5"/>
      <c r="HW42" s="5"/>
    </row>
    <row r="43" spans="1:231" s="6" customFormat="1" ht="39" customHeight="1">
      <c r="A43" s="39" t="s">
        <v>49</v>
      </c>
      <c r="B43" s="40" t="s">
        <v>50</v>
      </c>
      <c r="C43" s="33">
        <f t="shared" si="0"/>
        <v>19002250</v>
      </c>
      <c r="D43" s="54">
        <v>19002250</v>
      </c>
      <c r="E43" s="34"/>
      <c r="F43" s="35"/>
      <c r="HO43" s="5"/>
      <c r="HP43" s="5"/>
      <c r="HQ43" s="5"/>
      <c r="HR43" s="5"/>
      <c r="HS43" s="5"/>
      <c r="HT43" s="5"/>
      <c r="HU43" s="5"/>
      <c r="HV43" s="5"/>
      <c r="HW43" s="5"/>
    </row>
    <row r="44" spans="1:231" s="6" customFormat="1" ht="39.75" customHeight="1">
      <c r="A44" s="31" t="s">
        <v>51</v>
      </c>
      <c r="B44" s="53" t="s">
        <v>52</v>
      </c>
      <c r="C44" s="33">
        <f t="shared" si="0"/>
        <v>950000</v>
      </c>
      <c r="D44" s="34">
        <v>950000</v>
      </c>
      <c r="E44" s="34"/>
      <c r="F44" s="35"/>
      <c r="HO44" s="5"/>
      <c r="HP44" s="5"/>
      <c r="HQ44" s="5"/>
      <c r="HR44" s="5"/>
      <c r="HS44" s="5"/>
      <c r="HT44" s="5"/>
      <c r="HU44" s="5"/>
      <c r="HV44" s="5"/>
      <c r="HW44" s="5"/>
    </row>
    <row r="45" spans="1:231" s="8" customFormat="1" ht="55.5" customHeight="1">
      <c r="A45" s="52">
        <v>22080000</v>
      </c>
      <c r="B45" s="55" t="s">
        <v>63</v>
      </c>
      <c r="C45" s="24">
        <f t="shared" si="0"/>
        <v>2500000</v>
      </c>
      <c r="D45" s="25">
        <f>+D46</f>
        <v>2500000</v>
      </c>
      <c r="E45" s="25"/>
      <c r="F45" s="26"/>
      <c r="HO45" s="7"/>
      <c r="HP45" s="7"/>
      <c r="HQ45" s="7"/>
      <c r="HR45" s="7"/>
      <c r="HS45" s="7"/>
      <c r="HT45" s="7"/>
      <c r="HU45" s="7"/>
      <c r="HV45" s="7"/>
      <c r="HW45" s="7"/>
    </row>
    <row r="46" spans="1:231" s="6" customFormat="1" ht="58.5" customHeight="1">
      <c r="A46" s="39">
        <v>22080400</v>
      </c>
      <c r="B46" s="48" t="s">
        <v>64</v>
      </c>
      <c r="C46" s="33">
        <f t="shared" si="0"/>
        <v>2500000</v>
      </c>
      <c r="D46" s="34">
        <v>2500000</v>
      </c>
      <c r="E46" s="34"/>
      <c r="F46" s="35"/>
      <c r="HO46" s="5"/>
      <c r="HP46" s="5"/>
      <c r="HQ46" s="5"/>
      <c r="HR46" s="5"/>
      <c r="HS46" s="5"/>
      <c r="HT46" s="5"/>
      <c r="HU46" s="5"/>
      <c r="HV46" s="5"/>
      <c r="HW46" s="5"/>
    </row>
    <row r="47" spans="1:231" s="6" customFormat="1" ht="81" customHeight="1">
      <c r="A47" s="39">
        <v>22130000</v>
      </c>
      <c r="B47" s="48" t="s">
        <v>83</v>
      </c>
      <c r="C47" s="33">
        <f t="shared" si="0"/>
        <v>80000</v>
      </c>
      <c r="D47" s="34">
        <v>80000</v>
      </c>
      <c r="E47" s="34"/>
      <c r="F47" s="35"/>
      <c r="HO47" s="5"/>
      <c r="HP47" s="5"/>
      <c r="HQ47" s="5"/>
      <c r="HR47" s="5"/>
      <c r="HS47" s="5"/>
      <c r="HT47" s="5"/>
      <c r="HU47" s="5"/>
      <c r="HV47" s="5"/>
      <c r="HW47" s="5"/>
    </row>
    <row r="48" spans="1:231" s="8" customFormat="1" ht="21.75" customHeight="1">
      <c r="A48" s="22">
        <v>24000000</v>
      </c>
      <c r="B48" s="38" t="s">
        <v>8</v>
      </c>
      <c r="C48" s="24">
        <f aca="true" t="shared" si="1" ref="C48:C81">+D48+E48</f>
        <v>630000</v>
      </c>
      <c r="D48" s="25">
        <f>+D49+D50</f>
        <v>510000</v>
      </c>
      <c r="E48" s="25">
        <f>+E49+E50</f>
        <v>120000</v>
      </c>
      <c r="F48" s="26">
        <f>+F49+F50</f>
        <v>0</v>
      </c>
      <c r="HO48" s="7"/>
      <c r="HP48" s="7"/>
      <c r="HQ48" s="7"/>
      <c r="HR48" s="7"/>
      <c r="HS48" s="7"/>
      <c r="HT48" s="7"/>
      <c r="HU48" s="7"/>
      <c r="HV48" s="7"/>
      <c r="HW48" s="7"/>
    </row>
    <row r="49" spans="1:231" s="6" customFormat="1" ht="24.75" customHeight="1">
      <c r="A49" s="39">
        <v>24060300</v>
      </c>
      <c r="B49" s="40" t="s">
        <v>53</v>
      </c>
      <c r="C49" s="33">
        <f t="shared" si="1"/>
        <v>510000</v>
      </c>
      <c r="D49" s="33">
        <v>510000</v>
      </c>
      <c r="E49" s="33"/>
      <c r="F49" s="33"/>
      <c r="HO49" s="5"/>
      <c r="HP49" s="5"/>
      <c r="HQ49" s="5"/>
      <c r="HR49" s="5"/>
      <c r="HS49" s="5"/>
      <c r="HT49" s="5"/>
      <c r="HU49" s="5"/>
      <c r="HV49" s="5"/>
      <c r="HW49" s="5"/>
    </row>
    <row r="50" spans="1:231" s="6" customFormat="1" ht="60" customHeight="1">
      <c r="A50" s="39">
        <v>24062100</v>
      </c>
      <c r="B50" s="40" t="s">
        <v>89</v>
      </c>
      <c r="C50" s="33">
        <f t="shared" si="1"/>
        <v>120000</v>
      </c>
      <c r="D50" s="33"/>
      <c r="E50" s="33">
        <v>120000</v>
      </c>
      <c r="F50" s="33"/>
      <c r="HO50" s="5"/>
      <c r="HP50" s="5"/>
      <c r="HQ50" s="5"/>
      <c r="HR50" s="5"/>
      <c r="HS50" s="5"/>
      <c r="HT50" s="5"/>
      <c r="HU50" s="5"/>
      <c r="HV50" s="5"/>
      <c r="HW50" s="5"/>
    </row>
    <row r="51" spans="1:231" s="8" customFormat="1" ht="17.25">
      <c r="A51" s="22">
        <v>25000000</v>
      </c>
      <c r="B51" s="38" t="s">
        <v>13</v>
      </c>
      <c r="C51" s="24">
        <f t="shared" si="1"/>
        <v>145485634</v>
      </c>
      <c r="D51" s="24"/>
      <c r="E51" s="24">
        <f>+E52+E57</f>
        <v>145485634</v>
      </c>
      <c r="F51" s="24"/>
      <c r="HO51" s="7"/>
      <c r="HP51" s="7"/>
      <c r="HQ51" s="7"/>
      <c r="HR51" s="7"/>
      <c r="HS51" s="7"/>
      <c r="HT51" s="7"/>
      <c r="HU51" s="7"/>
      <c r="HV51" s="7"/>
      <c r="HW51" s="7"/>
    </row>
    <row r="52" spans="1:231" s="6" customFormat="1" ht="37.5" customHeight="1">
      <c r="A52" s="56">
        <v>25010000</v>
      </c>
      <c r="B52" s="57" t="s">
        <v>54</v>
      </c>
      <c r="C52" s="24">
        <f t="shared" si="1"/>
        <v>110792087</v>
      </c>
      <c r="D52" s="24"/>
      <c r="E52" s="24">
        <f>+E53+E54+E55+E56</f>
        <v>110792087</v>
      </c>
      <c r="F52" s="33"/>
      <c r="HO52" s="5"/>
      <c r="HP52" s="5"/>
      <c r="HQ52" s="5"/>
      <c r="HR52" s="5"/>
      <c r="HS52" s="5"/>
      <c r="HT52" s="5"/>
      <c r="HU52" s="5"/>
      <c r="HV52" s="5"/>
      <c r="HW52" s="5"/>
    </row>
    <row r="53" spans="1:231" s="6" customFormat="1" ht="36" customHeight="1">
      <c r="A53" s="31">
        <v>25010100</v>
      </c>
      <c r="B53" s="53" t="s">
        <v>55</v>
      </c>
      <c r="C53" s="33">
        <f t="shared" si="1"/>
        <v>89221244</v>
      </c>
      <c r="D53" s="33"/>
      <c r="E53" s="33">
        <v>89221244</v>
      </c>
      <c r="F53" s="33"/>
      <c r="HO53" s="5"/>
      <c r="HP53" s="5"/>
      <c r="HQ53" s="5"/>
      <c r="HR53" s="5"/>
      <c r="HS53" s="5"/>
      <c r="HT53" s="5"/>
      <c r="HU53" s="5"/>
      <c r="HV53" s="5"/>
      <c r="HW53" s="5"/>
    </row>
    <row r="54" spans="1:231" s="6" customFormat="1" ht="39" customHeight="1">
      <c r="A54" s="31">
        <v>25010200</v>
      </c>
      <c r="B54" s="53" t="s">
        <v>56</v>
      </c>
      <c r="C54" s="33">
        <f t="shared" si="1"/>
        <v>18936472</v>
      </c>
      <c r="D54" s="33"/>
      <c r="E54" s="33">
        <v>18936472</v>
      </c>
      <c r="F54" s="33"/>
      <c r="HO54" s="5"/>
      <c r="HP54" s="5"/>
      <c r="HQ54" s="5"/>
      <c r="HR54" s="5"/>
      <c r="HS54" s="5"/>
      <c r="HT54" s="5"/>
      <c r="HU54" s="5"/>
      <c r="HV54" s="5"/>
      <c r="HW54" s="5"/>
    </row>
    <row r="55" spans="1:231" s="6" customFormat="1" ht="27.75" customHeight="1">
      <c r="A55" s="31">
        <v>25010300</v>
      </c>
      <c r="B55" s="53" t="s">
        <v>57</v>
      </c>
      <c r="C55" s="33">
        <f t="shared" si="1"/>
        <v>2270321</v>
      </c>
      <c r="D55" s="33"/>
      <c r="E55" s="33">
        <v>2270321</v>
      </c>
      <c r="F55" s="33"/>
      <c r="HO55" s="5"/>
      <c r="HP55" s="5"/>
      <c r="HQ55" s="5"/>
      <c r="HR55" s="5"/>
      <c r="HS55" s="5"/>
      <c r="HT55" s="5"/>
      <c r="HU55" s="5"/>
      <c r="HV55" s="5"/>
      <c r="HW55" s="5"/>
    </row>
    <row r="56" spans="1:231" s="6" customFormat="1" ht="37.5" customHeight="1">
      <c r="A56" s="31">
        <v>25010400</v>
      </c>
      <c r="B56" s="53" t="s">
        <v>58</v>
      </c>
      <c r="C56" s="33">
        <f t="shared" si="1"/>
        <v>364050</v>
      </c>
      <c r="D56" s="33"/>
      <c r="E56" s="33">
        <v>364050</v>
      </c>
      <c r="F56" s="33"/>
      <c r="HO56" s="5"/>
      <c r="HP56" s="5"/>
      <c r="HQ56" s="5"/>
      <c r="HR56" s="5"/>
      <c r="HS56" s="5"/>
      <c r="HT56" s="5"/>
      <c r="HU56" s="5"/>
      <c r="HV56" s="5"/>
      <c r="HW56" s="5"/>
    </row>
    <row r="57" spans="1:231" s="6" customFormat="1" ht="24.75" customHeight="1">
      <c r="A57" s="56">
        <v>25020000</v>
      </c>
      <c r="B57" s="57" t="s">
        <v>91</v>
      </c>
      <c r="C57" s="24">
        <f t="shared" si="1"/>
        <v>34693547</v>
      </c>
      <c r="D57" s="24"/>
      <c r="E57" s="24">
        <f>+E58+E59</f>
        <v>34693547</v>
      </c>
      <c r="F57" s="33"/>
      <c r="HO57" s="5"/>
      <c r="HP57" s="5"/>
      <c r="HQ57" s="5"/>
      <c r="HR57" s="5"/>
      <c r="HS57" s="5"/>
      <c r="HT57" s="5"/>
      <c r="HU57" s="5"/>
      <c r="HV57" s="5"/>
      <c r="HW57" s="5"/>
    </row>
    <row r="58" spans="1:231" s="6" customFormat="1" ht="18" customHeight="1">
      <c r="A58" s="31">
        <v>25020100</v>
      </c>
      <c r="B58" s="53" t="s">
        <v>59</v>
      </c>
      <c r="C58" s="33">
        <f t="shared" si="1"/>
        <v>8281300</v>
      </c>
      <c r="D58" s="33"/>
      <c r="E58" s="33">
        <v>8281300</v>
      </c>
      <c r="F58" s="33"/>
      <c r="HO58" s="5"/>
      <c r="HP58" s="5"/>
      <c r="HQ58" s="5"/>
      <c r="HR58" s="5"/>
      <c r="HS58" s="5"/>
      <c r="HT58" s="5"/>
      <c r="HU58" s="5"/>
      <c r="HV58" s="5"/>
      <c r="HW58" s="5"/>
    </row>
    <row r="59" spans="1:231" s="6" customFormat="1" ht="78.75" customHeight="1">
      <c r="A59" s="31">
        <v>25020200</v>
      </c>
      <c r="B59" s="53" t="s">
        <v>60</v>
      </c>
      <c r="C59" s="33">
        <f t="shared" si="1"/>
        <v>26412247</v>
      </c>
      <c r="D59" s="33"/>
      <c r="E59" s="33">
        <v>26412247</v>
      </c>
      <c r="F59" s="33"/>
      <c r="HO59" s="5"/>
      <c r="HP59" s="5"/>
      <c r="HQ59" s="5"/>
      <c r="HR59" s="5"/>
      <c r="HS59" s="5"/>
      <c r="HT59" s="5"/>
      <c r="HU59" s="5"/>
      <c r="HV59" s="5"/>
      <c r="HW59" s="5"/>
    </row>
    <row r="60" spans="1:231" s="10" customFormat="1" ht="18">
      <c r="A60" s="58"/>
      <c r="B60" s="59" t="s">
        <v>65</v>
      </c>
      <c r="C60" s="60">
        <f>+C37+C8</f>
        <v>717680644</v>
      </c>
      <c r="D60" s="60">
        <f>+D37+D8</f>
        <v>559764110</v>
      </c>
      <c r="E60" s="60">
        <f>+E37+E8</f>
        <v>157916534</v>
      </c>
      <c r="F60" s="60">
        <f>+F37+F8</f>
        <v>0</v>
      </c>
      <c r="HO60" s="9"/>
      <c r="HP60" s="9"/>
      <c r="HQ60" s="9"/>
      <c r="HR60" s="9"/>
      <c r="HS60" s="9"/>
      <c r="HT60" s="9"/>
      <c r="HU60" s="9"/>
      <c r="HV60" s="9"/>
      <c r="HW60" s="9"/>
    </row>
    <row r="61" spans="1:231" s="8" customFormat="1" ht="17.25">
      <c r="A61" s="22">
        <v>40000000</v>
      </c>
      <c r="B61" s="23" t="s">
        <v>2</v>
      </c>
      <c r="C61" s="72">
        <f t="shared" si="1"/>
        <v>5579214742.93</v>
      </c>
      <c r="D61" s="77">
        <f>+D62</f>
        <v>5576759192.25</v>
      </c>
      <c r="E61" s="77">
        <f>+E62</f>
        <v>2455550.68</v>
      </c>
      <c r="F61" s="78">
        <f>+F62</f>
        <v>2455550.68</v>
      </c>
      <c r="HO61" s="7"/>
      <c r="HP61" s="7"/>
      <c r="HQ61" s="7"/>
      <c r="HR61" s="7"/>
      <c r="HS61" s="7"/>
      <c r="HT61" s="7"/>
      <c r="HU61" s="7"/>
      <c r="HV61" s="7"/>
      <c r="HW61" s="7"/>
    </row>
    <row r="62" spans="1:231" s="8" customFormat="1" ht="17.25">
      <c r="A62" s="22">
        <v>41000000</v>
      </c>
      <c r="B62" s="38" t="s">
        <v>14</v>
      </c>
      <c r="C62" s="72">
        <f t="shared" si="1"/>
        <v>5579214742.93</v>
      </c>
      <c r="D62" s="73">
        <f>+D63+D66</f>
        <v>5576759192.25</v>
      </c>
      <c r="E62" s="73">
        <f>+E63+E66</f>
        <v>2455550.68</v>
      </c>
      <c r="F62" s="79">
        <f>+F63+F66</f>
        <v>2455550.68</v>
      </c>
      <c r="HO62" s="7"/>
      <c r="HP62" s="7"/>
      <c r="HQ62" s="7"/>
      <c r="HR62" s="7"/>
      <c r="HS62" s="7"/>
      <c r="HT62" s="7"/>
      <c r="HU62" s="7"/>
      <c r="HV62" s="7"/>
      <c r="HW62" s="7"/>
    </row>
    <row r="63" spans="1:231" s="8" customFormat="1" ht="17.25">
      <c r="A63" s="22">
        <v>41020000</v>
      </c>
      <c r="B63" s="38" t="s">
        <v>15</v>
      </c>
      <c r="C63" s="24">
        <f t="shared" si="1"/>
        <v>270041700</v>
      </c>
      <c r="D63" s="24">
        <f>+D64+D65</f>
        <v>270041700</v>
      </c>
      <c r="E63" s="72">
        <f>+E64</f>
        <v>0</v>
      </c>
      <c r="F63" s="72">
        <f>+F64</f>
        <v>0</v>
      </c>
      <c r="HO63" s="7"/>
      <c r="HP63" s="7"/>
      <c r="HQ63" s="7"/>
      <c r="HR63" s="7"/>
      <c r="HS63" s="7"/>
      <c r="HT63" s="7"/>
      <c r="HU63" s="7"/>
      <c r="HV63" s="7"/>
      <c r="HW63" s="7"/>
    </row>
    <row r="64" spans="1:231" s="6" customFormat="1" ht="18">
      <c r="A64" s="27">
        <v>41020100</v>
      </c>
      <c r="B64" s="40" t="s">
        <v>66</v>
      </c>
      <c r="C64" s="33">
        <f t="shared" si="1"/>
        <v>52755600</v>
      </c>
      <c r="D64" s="33">
        <v>52755600</v>
      </c>
      <c r="E64" s="68"/>
      <c r="F64" s="68"/>
      <c r="HO64" s="5"/>
      <c r="HP64" s="5"/>
      <c r="HQ64" s="5"/>
      <c r="HR64" s="5"/>
      <c r="HS64" s="5"/>
      <c r="HT64" s="5"/>
      <c r="HU64" s="5"/>
      <c r="HV64" s="5"/>
      <c r="HW64" s="5"/>
    </row>
    <row r="65" spans="1:231" s="6" customFormat="1" ht="52.5" customHeight="1">
      <c r="A65" s="27">
        <v>41020200</v>
      </c>
      <c r="B65" s="40" t="s">
        <v>92</v>
      </c>
      <c r="C65" s="33">
        <f t="shared" si="1"/>
        <v>217286100</v>
      </c>
      <c r="D65" s="33">
        <v>217286100</v>
      </c>
      <c r="E65" s="68"/>
      <c r="F65" s="68"/>
      <c r="HO65" s="5"/>
      <c r="HP65" s="5"/>
      <c r="HQ65" s="5"/>
      <c r="HR65" s="5"/>
      <c r="HS65" s="5"/>
      <c r="HT65" s="5"/>
      <c r="HU65" s="5"/>
      <c r="HV65" s="5"/>
      <c r="HW65" s="5"/>
    </row>
    <row r="66" spans="1:231" s="8" customFormat="1" ht="17.25">
      <c r="A66" s="22">
        <v>41030000</v>
      </c>
      <c r="B66" s="38" t="s">
        <v>16</v>
      </c>
      <c r="C66" s="72">
        <f t="shared" si="1"/>
        <v>5309173042.93</v>
      </c>
      <c r="D66" s="73">
        <f>SUM(D67:D80)</f>
        <v>5306717492.25</v>
      </c>
      <c r="E66" s="73">
        <f>SUM(E67:E80)</f>
        <v>2455550.68</v>
      </c>
      <c r="F66" s="79">
        <f>SUM(F67:F80)</f>
        <v>2455550.68</v>
      </c>
      <c r="HO66" s="7"/>
      <c r="HP66" s="7"/>
      <c r="HQ66" s="7"/>
      <c r="HR66" s="7"/>
      <c r="HS66" s="7"/>
      <c r="HT66" s="7"/>
      <c r="HU66" s="7"/>
      <c r="HV66" s="7"/>
      <c r="HW66" s="7"/>
    </row>
    <row r="67" spans="1:231" s="8" customFormat="1" ht="144.75" customHeight="1">
      <c r="A67" s="49">
        <v>41035800</v>
      </c>
      <c r="B67" s="61" t="s">
        <v>84</v>
      </c>
      <c r="C67" s="33">
        <f>+D67+E67</f>
        <v>21740600</v>
      </c>
      <c r="D67" s="54">
        <v>21740600</v>
      </c>
      <c r="E67" s="54"/>
      <c r="F67" s="62"/>
      <c r="HO67" s="7"/>
      <c r="HP67" s="7"/>
      <c r="HQ67" s="7"/>
      <c r="HR67" s="7"/>
      <c r="HS67" s="7"/>
      <c r="HT67" s="7"/>
      <c r="HU67" s="7"/>
      <c r="HV67" s="7"/>
      <c r="HW67" s="7"/>
    </row>
    <row r="68" spans="1:231" s="6" customFormat="1" ht="94.5" customHeight="1">
      <c r="A68" s="27">
        <v>41030600</v>
      </c>
      <c r="B68" s="28" t="s">
        <v>67</v>
      </c>
      <c r="C68" s="33">
        <f>+D68+E68</f>
        <v>1952723200</v>
      </c>
      <c r="D68" s="63">
        <v>1952723200</v>
      </c>
      <c r="E68" s="34"/>
      <c r="F68" s="35"/>
      <c r="HO68" s="5"/>
      <c r="HP68" s="5"/>
      <c r="HQ68" s="5"/>
      <c r="HR68" s="5"/>
      <c r="HS68" s="5"/>
      <c r="HT68" s="5"/>
      <c r="HU68" s="5"/>
      <c r="HV68" s="5"/>
      <c r="HW68" s="5"/>
    </row>
    <row r="69" spans="1:231" s="6" customFormat="1" ht="105.75" customHeight="1">
      <c r="A69" s="27">
        <v>41030800</v>
      </c>
      <c r="B69" s="28" t="s">
        <v>85</v>
      </c>
      <c r="C69" s="33">
        <f t="shared" si="1"/>
        <v>2260429200</v>
      </c>
      <c r="D69" s="54">
        <v>2260429200</v>
      </c>
      <c r="E69" s="34"/>
      <c r="F69" s="35"/>
      <c r="HO69" s="5"/>
      <c r="HP69" s="5"/>
      <c r="HQ69" s="5"/>
      <c r="HR69" s="5"/>
      <c r="HS69" s="5"/>
      <c r="HT69" s="5"/>
      <c r="HU69" s="5"/>
      <c r="HV69" s="5"/>
      <c r="HW69" s="5"/>
    </row>
    <row r="70" spans="1:231" s="6" customFormat="1" ht="63.75" customHeight="1">
      <c r="A70" s="27">
        <v>41031000</v>
      </c>
      <c r="B70" s="28" t="s">
        <v>93</v>
      </c>
      <c r="C70" s="33">
        <f t="shared" si="1"/>
        <v>83716000</v>
      </c>
      <c r="D70" s="54">
        <v>83716000</v>
      </c>
      <c r="E70" s="34"/>
      <c r="F70" s="35"/>
      <c r="HO70" s="5"/>
      <c r="HP70" s="5"/>
      <c r="HQ70" s="5"/>
      <c r="HR70" s="5"/>
      <c r="HS70" s="5"/>
      <c r="HT70" s="5"/>
      <c r="HU70" s="5"/>
      <c r="HV70" s="5"/>
      <c r="HW70" s="5"/>
    </row>
    <row r="71" spans="1:231" s="6" customFormat="1" ht="60.75" customHeight="1">
      <c r="A71" s="27">
        <v>41035400</v>
      </c>
      <c r="B71" s="28" t="s">
        <v>86</v>
      </c>
      <c r="C71" s="33">
        <f t="shared" si="1"/>
        <v>5259700</v>
      </c>
      <c r="D71" s="54">
        <v>5259700</v>
      </c>
      <c r="E71" s="34"/>
      <c r="F71" s="35"/>
      <c r="HO71" s="5"/>
      <c r="HP71" s="5"/>
      <c r="HQ71" s="5"/>
      <c r="HR71" s="5"/>
      <c r="HS71" s="5"/>
      <c r="HT71" s="5"/>
      <c r="HU71" s="5"/>
      <c r="HV71" s="5"/>
      <c r="HW71" s="5"/>
    </row>
    <row r="72" spans="1:231" s="6" customFormat="1" ht="35.25" customHeight="1">
      <c r="A72" s="27">
        <v>41033500</v>
      </c>
      <c r="B72" s="28" t="s">
        <v>87</v>
      </c>
      <c r="C72" s="33">
        <f t="shared" si="1"/>
        <v>4981600</v>
      </c>
      <c r="D72" s="54">
        <v>4981600</v>
      </c>
      <c r="E72" s="34"/>
      <c r="F72" s="35"/>
      <c r="HO72" s="5"/>
      <c r="HP72" s="5"/>
      <c r="HQ72" s="5"/>
      <c r="HR72" s="5"/>
      <c r="HS72" s="5"/>
      <c r="HT72" s="5"/>
      <c r="HU72" s="5"/>
      <c r="HV72" s="5"/>
      <c r="HW72" s="5"/>
    </row>
    <row r="73" spans="1:231" s="6" customFormat="1" ht="48.75" customHeight="1">
      <c r="A73" s="27">
        <v>41033600</v>
      </c>
      <c r="B73" s="28" t="s">
        <v>88</v>
      </c>
      <c r="C73" s="33">
        <f t="shared" si="1"/>
        <v>16605400</v>
      </c>
      <c r="D73" s="54">
        <v>16605400</v>
      </c>
      <c r="E73" s="34"/>
      <c r="F73" s="35"/>
      <c r="HO73" s="5"/>
      <c r="HP73" s="5"/>
      <c r="HQ73" s="5"/>
      <c r="HR73" s="5"/>
      <c r="HS73" s="5"/>
      <c r="HT73" s="5"/>
      <c r="HU73" s="5"/>
      <c r="HV73" s="5"/>
      <c r="HW73" s="5"/>
    </row>
    <row r="74" spans="1:231" s="6" customFormat="1" ht="52.5" customHeight="1">
      <c r="A74" s="27">
        <v>41032600</v>
      </c>
      <c r="B74" s="28" t="s">
        <v>69</v>
      </c>
      <c r="C74" s="33">
        <f aca="true" t="shared" si="2" ref="C74:C80">+D74+E74</f>
        <v>4582800</v>
      </c>
      <c r="D74" s="54">
        <v>4582800</v>
      </c>
      <c r="E74" s="34"/>
      <c r="F74" s="35"/>
      <c r="HO74" s="5"/>
      <c r="HP74" s="5"/>
      <c r="HQ74" s="5"/>
      <c r="HR74" s="5"/>
      <c r="HS74" s="5"/>
      <c r="HT74" s="5"/>
      <c r="HU74" s="5"/>
      <c r="HV74" s="5"/>
      <c r="HW74" s="5"/>
    </row>
    <row r="75" spans="1:6" ht="50.25" customHeight="1">
      <c r="A75" s="27">
        <v>41033700</v>
      </c>
      <c r="B75" s="28" t="s">
        <v>68</v>
      </c>
      <c r="C75" s="33">
        <f t="shared" si="2"/>
        <v>630100</v>
      </c>
      <c r="D75" s="54">
        <v>630100</v>
      </c>
      <c r="E75" s="34"/>
      <c r="F75" s="35"/>
    </row>
    <row r="76" spans="1:6" ht="39" customHeight="1">
      <c r="A76" s="27">
        <v>41033900</v>
      </c>
      <c r="B76" s="28" t="s">
        <v>79</v>
      </c>
      <c r="C76" s="33">
        <f t="shared" si="2"/>
        <v>178110800</v>
      </c>
      <c r="D76" s="54">
        <v>178110800</v>
      </c>
      <c r="E76" s="34"/>
      <c r="F76" s="35"/>
    </row>
    <row r="77" spans="1:6" ht="36" customHeight="1">
      <c r="A77" s="27">
        <v>41034200</v>
      </c>
      <c r="B77" s="28" t="s">
        <v>80</v>
      </c>
      <c r="C77" s="33">
        <f t="shared" si="2"/>
        <v>777213600</v>
      </c>
      <c r="D77" s="54">
        <v>777213600</v>
      </c>
      <c r="E77" s="34"/>
      <c r="F77" s="35"/>
    </row>
    <row r="78" spans="1:6" ht="36.75" customHeight="1">
      <c r="A78" s="27">
        <v>41035000</v>
      </c>
      <c r="B78" s="28" t="s">
        <v>97</v>
      </c>
      <c r="C78" s="68">
        <f t="shared" si="2"/>
        <v>2812244.93</v>
      </c>
      <c r="D78" s="69">
        <v>356694.25</v>
      </c>
      <c r="E78" s="70">
        <v>2455550.68</v>
      </c>
      <c r="F78" s="71">
        <v>2455550.68</v>
      </c>
    </row>
    <row r="79" spans="1:6" ht="180" customHeight="1">
      <c r="A79" s="27">
        <v>41036100</v>
      </c>
      <c r="B79" s="28" t="s">
        <v>95</v>
      </c>
      <c r="C79" s="33">
        <f t="shared" si="2"/>
        <v>241898</v>
      </c>
      <c r="D79" s="54">
        <v>241898</v>
      </c>
      <c r="E79" s="34"/>
      <c r="F79" s="35"/>
    </row>
    <row r="80" spans="1:6" ht="60.75" customHeight="1">
      <c r="A80" s="27">
        <v>41037000</v>
      </c>
      <c r="B80" s="28" t="s">
        <v>96</v>
      </c>
      <c r="C80" s="33">
        <f t="shared" si="2"/>
        <v>125900</v>
      </c>
      <c r="D80" s="64">
        <v>125900</v>
      </c>
      <c r="E80" s="43"/>
      <c r="F80" s="65"/>
    </row>
    <row r="81" spans="1:231" s="8" customFormat="1" ht="36" customHeight="1">
      <c r="A81" s="22"/>
      <c r="B81" s="66" t="s">
        <v>17</v>
      </c>
      <c r="C81" s="72">
        <f t="shared" si="1"/>
        <v>6296895386.93</v>
      </c>
      <c r="D81" s="73">
        <f>+D60+D61</f>
        <v>6136523302.25</v>
      </c>
      <c r="E81" s="73">
        <f>+E60+E61</f>
        <v>160372084.68</v>
      </c>
      <c r="F81" s="73">
        <f>+F60+F61</f>
        <v>2455550.68</v>
      </c>
      <c r="HO81" s="7"/>
      <c r="HP81" s="7"/>
      <c r="HQ81" s="7"/>
      <c r="HR81" s="7"/>
      <c r="HS81" s="7"/>
      <c r="HT81" s="7"/>
      <c r="HU81" s="7"/>
      <c r="HV81" s="7"/>
      <c r="HW81" s="7"/>
    </row>
    <row r="83" spans="3:6" ht="18">
      <c r="C83" s="13">
        <v>6296895390.68</v>
      </c>
      <c r="D83" s="15">
        <v>6136523302</v>
      </c>
      <c r="E83" s="12">
        <v>160372088.68</v>
      </c>
      <c r="F83" s="1">
        <v>2455554.68</v>
      </c>
    </row>
    <row r="84" spans="3:6" ht="18">
      <c r="C84" s="67">
        <f>C83-C81</f>
        <v>3.75</v>
      </c>
      <c r="D84" s="67">
        <f>D83-D81</f>
        <v>-0.25</v>
      </c>
      <c r="E84" s="14">
        <f>E83-E81</f>
        <v>4</v>
      </c>
      <c r="F84" s="14">
        <f>F83-F81</f>
        <v>4</v>
      </c>
    </row>
    <row r="85" spans="3:6" ht="18">
      <c r="C85" s="14"/>
      <c r="D85" s="14"/>
      <c r="E85" s="16"/>
      <c r="F85" s="11"/>
    </row>
  </sheetData>
  <sheetProtection/>
  <mergeCells count="8">
    <mergeCell ref="D1:F2"/>
    <mergeCell ref="D3:F3"/>
    <mergeCell ref="A4:E4"/>
    <mergeCell ref="E6:F6"/>
    <mergeCell ref="C6:C7"/>
    <mergeCell ref="D6:D7"/>
    <mergeCell ref="A6:A7"/>
    <mergeCell ref="B6:B7"/>
  </mergeCells>
  <printOptions horizontalCentered="1"/>
  <pageMargins left="0.5905511811023623" right="0.1968503937007874" top="0.1968503937007874" bottom="0.1968503937007874" header="0" footer="0"/>
  <pageSetup fitToHeight="2"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22gfu2103</cp:lastModifiedBy>
  <cp:lastPrinted>2017-03-22T10:51:45Z</cp:lastPrinted>
  <dcterms:created xsi:type="dcterms:W3CDTF">2014-01-17T10:52:16Z</dcterms:created>
  <dcterms:modified xsi:type="dcterms:W3CDTF">2017-03-22T10:53:44Z</dcterms:modified>
  <cp:category/>
  <cp:version/>
  <cp:contentType/>
  <cp:contentStatus/>
</cp:coreProperties>
</file>