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дод 1 07.12" sheetId="1" r:id="rId1"/>
  </sheets>
  <definedNames>
    <definedName name="_xlfn.AGGREGATE" hidden="1">#NAME?</definedName>
    <definedName name="_xlnm.Print_Titles" localSheetId="0">'дод 1 07.12'!$A:$E,'дод 1 07.12'!$6:$7</definedName>
    <definedName name="_xlnm.Print_Area" localSheetId="0">'дод 1 07.12'!$A$1:$F$81</definedName>
  </definedNames>
  <calcPr fullCalcOnLoad="1"/>
</workbook>
</file>

<file path=xl/sharedStrings.xml><?xml version="1.0" encoding="utf-8"?>
<sst xmlns="http://schemas.openxmlformats.org/spreadsheetml/2006/main" count="100" uniqueCount="99">
  <si>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</si>
  <si>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</si>
  <si>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</si>
  <si>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</si>
  <si>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</si>
  <si>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</si>
  <si>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</si>
  <si>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</si>
  <si>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</si>
  <si>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</si>
  <si>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</si>
  <si>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</si>
  <si>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</si>
  <si>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</si>
  <si>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</si>
  <si>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</si>
  <si>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</si>
  <si>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</si>
  <si>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</si>
  <si>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</si>
  <si>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</si>
  <si>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</si>
  <si>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</si>
  <si>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та фінансових установ комунальної власності</t>
  </si>
  <si>
    <t>Податок на прибуток підприємств, створених за участю іноземних інвесторів</t>
  </si>
  <si>
    <t>Податок на прибуток іноземних юридичних осіб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</si>
  <si>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</si>
  <si>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</si>
  <si>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Інші платники податку на прибуток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</si>
  <si>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</si>
  <si>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13010000 </t>
  </si>
  <si>
    <t>13010100 </t>
  </si>
  <si>
    <t>13020000 </t>
  </si>
  <si>
    <t>13020100 </t>
  </si>
  <si>
    <t>13020300 </t>
  </si>
  <si>
    <t>13020400 </t>
  </si>
  <si>
    <t>13030100 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</si>
  <si>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</si>
  <si>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</si>
  <si>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</si>
  <si>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</si>
  <si>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22010000 </t>
  </si>
  <si>
    <t>Плата за надання адміністративних послуг</t>
  </si>
  <si>
    <t>22010500 </t>
  </si>
  <si>
    <t>Плата за ліцензії на виробництво спирту етилового, коньячного і плодового, алкогольних напоїв та тютюнових виробів </t>
  </si>
  <si>
    <t>22010700 </t>
  </si>
  <si>
    <t>Плата за ліцензії на право експорту, імпорту алкогольними напоями та тютюновими виробами</t>
  </si>
  <si>
    <t>22011000 </t>
  </si>
  <si>
    <t>Плата за ліцензії на право оптової торгівлі алкогольними напоями та тютюновими виробами </t>
  </si>
  <si>
    <t>22011100 </t>
  </si>
  <si>
    <t>Плата за ліцензії на право роздрібної торгівлі алкогольними напоями та тютюновими виробами </t>
  </si>
  <si>
    <t>22011800 </t>
  </si>
  <si>
    <t>Плата за ліцензії та сертифікати, що сплачується ліцензіатами за місцем здійснення діяльності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</si>
  <si>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</si>
  <si>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</si>
  <si>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</si>
  <si>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</si>
  <si>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 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</si>
  <si>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</si>
  <si>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</si>
  <si>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</si>
  <si>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грн.</t>
  </si>
  <si>
    <t>13030000 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</si>
  <si>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</si>
  <si>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</si>
  <si>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Всього доходів загального та спеціального фондів</t>
  </si>
  <si>
    <t>Базова дотація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</si>
  <si>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</si>
  <si>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</si>
  <si>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</si>
  <si>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</si>
  <si>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</si>
  <si>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</si>
  <si>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</si>
  <si>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</si>
  <si>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</si>
  <si>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</si>
  <si>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</si>
  <si>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Податок та збір на доходи фізичних осіб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</si>
  <si>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</si>
  <si>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</si>
  <si>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</si>
  <si>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</si>
  <si>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</si>
  <si>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податки та збори</t>
  </si>
  <si>
    <t>Додаток 1
до рішення обласної ради
"Про обласний бюджет на 2018 рік"</t>
  </si>
  <si>
    <t>Доходи обласного бюджету на 2018 рік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</si>
  <si>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</si>
  <si>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</si>
  <si>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</si>
  <si>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</si>
  <si>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</si>
  <si>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з державного бюджету місцевим бюджетам на придбання ангіографічного обладнання</t>
  </si>
  <si>
    <t xml:space="preserve">41035100
</t>
  </si>
  <si>
    <t>Субвенція з державного бюджету місцевим бюджетам на здійснення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</si>
  <si>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</si>
  <si>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r>
      <t>Інші джерела власних надходжень бюджетних установ</t>
    </r>
    <r>
      <rPr>
        <sz val="14"/>
        <color indexed="8"/>
        <rFont val="Times New Roman"/>
        <family val="0"/>
      </rPr>
      <t> </t>
    </r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</si>
  <si>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</si>
  <si>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r>
      <t>від</t>
    </r>
    <r>
      <rPr>
        <u val="single"/>
        <sz val="14"/>
        <rFont val="Times New Roman"/>
        <family val="0"/>
      </rPr>
      <t xml:space="preserve"> 22 грудня 2017 року  </t>
    </r>
    <r>
      <rPr>
        <sz val="14"/>
        <rFont val="Times New Roman"/>
        <family val="0"/>
      </rPr>
      <t>№ 34-17/2017</t>
    </r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</si>
</sst>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000"/>
    <numFmt numFmtId="198" formatCode="0.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"/>
    <numFmt numFmtId="209" formatCode="#,##0.00000"/>
    <numFmt numFmtId="210" formatCode="#,##0.0000000"/>
    <numFmt numFmtId="211" formatCode="#,##0.00000000"/>
    <numFmt numFmtId="212" formatCode="#,##0.000000000"/>
    <numFmt numFmtId="213" formatCode="#,##0.0000000000"/>
    <numFmt numFmtId="214" formatCode="#,##0.00000000000"/>
    <numFmt numFmtId="215" formatCode="#,##0.000000000000"/>
    <numFmt numFmtId="216" formatCode="#,##0.0000000000000"/>
    <numFmt numFmtId="217" formatCode="#,##0.00000000000000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4"/>
      <name val="Times New Roman"/>
      <family val="0"/>
    </font>
    <font>
      <b/>
      <i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u val="single"/>
      <sz val="14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1" fillId="3" borderId="0" applyNumberFormat="0" applyBorder="0" applyAlignment="0" applyProtection="0"/>
    <xf numFmtId="0" fontId="15" fillId="4" borderId="0" applyNumberFormat="0" applyBorder="0" applyAlignment="0" applyProtection="0"/>
    <xf numFmtId="0" fontId="41" fillId="5" borderId="0" applyNumberFormat="0" applyBorder="0" applyAlignment="0" applyProtection="0"/>
    <xf numFmtId="0" fontId="15" fillId="6" borderId="0" applyNumberFormat="0" applyBorder="0" applyAlignment="0" applyProtection="0"/>
    <xf numFmtId="0" fontId="41" fillId="7" borderId="0" applyNumberFormat="0" applyBorder="0" applyAlignment="0" applyProtection="0"/>
    <xf numFmtId="0" fontId="15" fillId="8" borderId="0" applyNumberFormat="0" applyBorder="0" applyAlignment="0" applyProtection="0"/>
    <xf numFmtId="0" fontId="41" fillId="9" borderId="0" applyNumberFormat="0" applyBorder="0" applyAlignment="0" applyProtection="0"/>
    <xf numFmtId="0" fontId="15" fillId="10" borderId="0" applyNumberFormat="0" applyBorder="0" applyAlignment="0" applyProtection="0"/>
    <xf numFmtId="0" fontId="41" fillId="11" borderId="0" applyNumberFormat="0" applyBorder="0" applyAlignment="0" applyProtection="0"/>
    <xf numFmtId="0" fontId="15" fillId="12" borderId="0" applyNumberFormat="0" applyBorder="0" applyAlignment="0" applyProtection="0"/>
    <xf numFmtId="0" fontId="41" fillId="13" borderId="0" applyNumberFormat="0" applyBorder="0" applyAlignment="0" applyProtection="0"/>
    <xf numFmtId="0" fontId="15" fillId="14" borderId="0" applyNumberFormat="0" applyBorder="0" applyAlignment="0" applyProtection="0"/>
    <xf numFmtId="0" fontId="41" fillId="15" borderId="0" applyNumberFormat="0" applyBorder="0" applyAlignment="0" applyProtection="0"/>
    <xf numFmtId="0" fontId="15" fillId="16" borderId="0" applyNumberFormat="0" applyBorder="0" applyAlignment="0" applyProtection="0"/>
    <xf numFmtId="0" fontId="41" fillId="17" borderId="0" applyNumberFormat="0" applyBorder="0" applyAlignment="0" applyProtection="0"/>
    <xf numFmtId="0" fontId="15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8" borderId="0" applyNumberFormat="0" applyBorder="0" applyAlignment="0" applyProtection="0"/>
    <xf numFmtId="0" fontId="41" fillId="20" borderId="0" applyNumberFormat="0" applyBorder="0" applyAlignment="0" applyProtection="0"/>
    <xf numFmtId="0" fontId="15" fillId="14" borderId="0" applyNumberFormat="0" applyBorder="0" applyAlignment="0" applyProtection="0"/>
    <xf numFmtId="0" fontId="41" fillId="21" borderId="0" applyNumberFormat="0" applyBorder="0" applyAlignment="0" applyProtection="0"/>
    <xf numFmtId="0" fontId="15" fillId="22" borderId="0" applyNumberFormat="0" applyBorder="0" applyAlignment="0" applyProtection="0"/>
    <xf numFmtId="0" fontId="41" fillId="23" borderId="0" applyNumberFormat="0" applyBorder="0" applyAlignment="0" applyProtection="0"/>
    <xf numFmtId="0" fontId="14" fillId="24" borderId="0" applyNumberFormat="0" applyBorder="0" applyAlignment="0" applyProtection="0"/>
    <xf numFmtId="0" fontId="42" fillId="25" borderId="0" applyNumberFormat="0" applyBorder="0" applyAlignment="0" applyProtection="0"/>
    <xf numFmtId="0" fontId="14" fillId="16" borderId="0" applyNumberFormat="0" applyBorder="0" applyAlignment="0" applyProtection="0"/>
    <xf numFmtId="0" fontId="42" fillId="26" borderId="0" applyNumberFormat="0" applyBorder="0" applyAlignment="0" applyProtection="0"/>
    <xf numFmtId="0" fontId="14" fillId="18" borderId="0" applyNumberFormat="0" applyBorder="0" applyAlignment="0" applyProtection="0"/>
    <xf numFmtId="0" fontId="42" fillId="27" borderId="0" applyNumberFormat="0" applyBorder="0" applyAlignment="0" applyProtection="0"/>
    <xf numFmtId="0" fontId="14" fillId="28" borderId="0" applyNumberFormat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42" fillId="31" borderId="0" applyNumberFormat="0" applyBorder="0" applyAlignment="0" applyProtection="0"/>
    <xf numFmtId="0" fontId="14" fillId="32" borderId="0" applyNumberFormat="0" applyBorder="0" applyAlignment="0" applyProtection="0"/>
    <xf numFmtId="0" fontId="42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8" fillId="12" borderId="2" applyNumberFormat="0" applyAlignment="0" applyProtection="0"/>
    <xf numFmtId="0" fontId="9" fillId="45" borderId="3" applyNumberFormat="0" applyAlignment="0" applyProtection="0"/>
    <xf numFmtId="0" fontId="16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 vertical="top"/>
      <protection/>
    </xf>
    <xf numFmtId="0" fontId="48" fillId="0" borderId="7" applyNumberFormat="0" applyFill="0" applyAlignment="0" applyProtection="0"/>
    <xf numFmtId="0" fontId="13" fillId="0" borderId="8" applyNumberFormat="0" applyFill="0" applyAlignment="0" applyProtection="0"/>
    <xf numFmtId="0" fontId="49" fillId="47" borderId="9" applyNumberFormat="0" applyAlignment="0" applyProtection="0"/>
    <xf numFmtId="0" fontId="11" fillId="48" borderId="10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51" fillId="50" borderId="1" applyNumberFormat="0" applyAlignment="0" applyProtection="0"/>
    <xf numFmtId="0" fontId="26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7" fillId="4" borderId="0" applyNumberFormat="0" applyBorder="0" applyAlignment="0" applyProtection="0"/>
    <xf numFmtId="0" fontId="53" fillId="5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4" fillId="50" borderId="14" applyNumberFormat="0" applyAlignment="0" applyProtection="0"/>
    <xf numFmtId="0" fontId="19" fillId="0" borderId="15" applyNumberFormat="0" applyFill="0" applyAlignment="0" applyProtection="0"/>
    <xf numFmtId="0" fontId="55" fillId="54" borderId="0" applyNumberFormat="0" applyBorder="0" applyAlignment="0" applyProtection="0"/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Fill="1" applyAlignment="1">
      <alignment vertical="center" wrapText="1"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0" xfId="0" applyFont="1" applyFill="1" applyAlignment="1">
      <alignment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horizontal="right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16" xfId="0" applyNumberFormat="1" applyFont="1" applyFill="1" applyBorder="1" applyAlignment="1" applyProtection="1">
      <alignment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right" vertical="center"/>
      <protection/>
    </xf>
    <xf numFmtId="4" fontId="30" fillId="0" borderId="0" xfId="0" applyNumberFormat="1" applyFont="1" applyFill="1" applyAlignment="1" applyProtection="1">
      <alignment horizontal="center"/>
      <protection/>
    </xf>
    <xf numFmtId="4" fontId="30" fillId="0" borderId="0" xfId="0" applyNumberFormat="1" applyFont="1" applyFill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3" fontId="31" fillId="0" borderId="17" xfId="0" applyNumberFormat="1" applyFont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7" fillId="0" borderId="17" xfId="0" applyFont="1" applyBorder="1" applyAlignment="1">
      <alignment horizontal="center" vertical="center" wrapText="1"/>
    </xf>
    <xf numFmtId="184" fontId="32" fillId="0" borderId="17" xfId="0" applyNumberFormat="1" applyFont="1" applyBorder="1" applyAlignment="1">
      <alignment vertical="center" wrapText="1"/>
    </xf>
    <xf numFmtId="3" fontId="32" fillId="0" borderId="17" xfId="0" applyNumberFormat="1" applyFont="1" applyBorder="1" applyAlignment="1">
      <alignment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justify" vertical="center" wrapText="1"/>
      <protection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3" fontId="27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104" applyFont="1" applyBorder="1" applyAlignment="1">
      <alignment horizontal="center" vertical="center" wrapText="1"/>
      <protection/>
    </xf>
    <xf numFmtId="0" fontId="32" fillId="0" borderId="17" xfId="104" applyFont="1" applyBorder="1" applyAlignment="1">
      <alignment vertical="center" wrapText="1"/>
      <protection/>
    </xf>
    <xf numFmtId="0" fontId="32" fillId="0" borderId="17" xfId="104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3" fontId="28" fillId="0" borderId="17" xfId="0" applyNumberFormat="1" applyFont="1" applyFill="1" applyBorder="1" applyAlignment="1" applyProtection="1">
      <alignment vertical="center" wrapText="1"/>
      <protection/>
    </xf>
    <xf numFmtId="3" fontId="33" fillId="0" borderId="17" xfId="0" applyNumberFormat="1" applyFont="1" applyBorder="1" applyAlignment="1">
      <alignment vertical="center" wrapText="1"/>
    </xf>
    <xf numFmtId="4" fontId="31" fillId="0" borderId="17" xfId="0" applyNumberFormat="1" applyFont="1" applyBorder="1" applyAlignment="1">
      <alignment vertical="center" wrapText="1"/>
    </xf>
    <xf numFmtId="4" fontId="32" fillId="0" borderId="17" xfId="0" applyNumberFormat="1" applyFont="1" applyBorder="1" applyAlignment="1">
      <alignment vertical="center" wrapText="1"/>
    </xf>
    <xf numFmtId="0" fontId="27" fillId="0" borderId="17" xfId="0" applyFont="1" applyFill="1" applyBorder="1" applyAlignment="1">
      <alignment horizontal="justify" vertical="center" wrapText="1"/>
    </xf>
    <xf numFmtId="4" fontId="27" fillId="0" borderId="17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justify" vertical="center" wrapText="1"/>
    </xf>
    <xf numFmtId="189" fontId="29" fillId="0" borderId="0" xfId="0" applyNumberFormat="1" applyFont="1" applyFill="1" applyAlignment="1">
      <alignment/>
    </xf>
    <xf numFmtId="4" fontId="27" fillId="0" borderId="0" xfId="0" applyNumberFormat="1" applyFont="1" applyFill="1" applyAlignment="1" applyProtection="1">
      <alignment horizontal="center"/>
      <protection/>
    </xf>
    <xf numFmtId="184" fontId="27" fillId="0" borderId="0" xfId="0" applyNumberFormat="1" applyFont="1" applyFill="1" applyAlignment="1" applyProtection="1">
      <alignment horizontal="center"/>
      <protection/>
    </xf>
    <xf numFmtId="208" fontId="28" fillId="0" borderId="0" xfId="0" applyNumberFormat="1" applyFont="1" applyFill="1" applyAlignment="1" applyProtection="1">
      <alignment wrapText="1"/>
      <protection/>
    </xf>
    <xf numFmtId="3" fontId="5" fillId="0" borderId="17" xfId="0" applyNumberFormat="1" applyFont="1" applyFill="1" applyBorder="1" applyAlignment="1" applyProtection="1">
      <alignment horizontal="center" vertical="center" wrapText="1"/>
      <protection/>
    </xf>
    <xf numFmtId="3" fontId="31" fillId="0" borderId="1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wrapText="1"/>
    </xf>
    <xf numFmtId="3" fontId="27" fillId="0" borderId="17" xfId="0" applyNumberFormat="1" applyFont="1" applyFill="1" applyBorder="1" applyAlignment="1" applyProtection="1">
      <alignment horizontal="center" vertical="center" wrapText="1"/>
      <protection/>
    </xf>
    <xf numFmtId="3" fontId="27" fillId="0" borderId="17" xfId="0" applyNumberFormat="1" applyFont="1" applyBorder="1" applyAlignment="1">
      <alignment horizontal="center" vertical="center" wrapText="1"/>
    </xf>
    <xf numFmtId="3" fontId="32" fillId="0" borderId="17" xfId="0" applyNumberFormat="1" applyFont="1" applyBorder="1" applyAlignment="1">
      <alignment horizontal="center" vertical="center" wrapText="1"/>
    </xf>
    <xf numFmtId="3" fontId="32" fillId="0" borderId="17" xfId="0" applyNumberFormat="1" applyFont="1" applyFill="1" applyBorder="1" applyAlignment="1">
      <alignment horizontal="center" vertical="center" wrapText="1"/>
    </xf>
    <xf numFmtId="3" fontId="28" fillId="0" borderId="17" xfId="0" applyNumberFormat="1" applyFont="1" applyFill="1" applyBorder="1" applyAlignment="1" applyProtection="1">
      <alignment horizontal="center" vertical="center" wrapText="1"/>
      <protection/>
    </xf>
    <xf numFmtId="3" fontId="33" fillId="0" borderId="17" xfId="0" applyNumberFormat="1" applyFont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2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85"/>
  <sheetViews>
    <sheetView showGridLines="0" showZeros="0" tabSelected="1" view="pageBreakPreview" zoomScaleSheetLayoutView="100" zoomScalePageLayoutView="0" workbookViewId="0" topLeftCell="A1">
      <pane xSplit="2" ySplit="7" topLeftCell="C7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3" sqref="D3:F3"/>
    </sheetView>
  </sheetViews>
  <sheetFormatPr defaultColWidth="9.16015625" defaultRowHeight="12.75"/>
  <cols>
    <col min="1" max="1" width="12.66015625" style="12" customWidth="1"/>
    <col min="2" max="2" width="58.16015625" style="1" customWidth="1"/>
    <col min="3" max="3" width="31.83203125" style="12" customWidth="1"/>
    <col min="4" max="4" width="30.66015625" style="12" customWidth="1"/>
    <col min="5" max="5" width="24.16015625" style="11" customWidth="1"/>
    <col min="6" max="6" width="21.5" style="1" customWidth="1"/>
    <col min="7" max="7" width="37.83203125" style="1" customWidth="1"/>
    <col min="8" max="8" width="19.16015625" style="2" customWidth="1"/>
    <col min="9" max="9" width="26.66015625" style="2" customWidth="1"/>
    <col min="10" max="239" width="9.16015625" style="2" customWidth="1"/>
    <col min="240" max="248" width="9.16015625" style="1" customWidth="1"/>
    <col min="249" max="16384" width="9.16015625" style="2" customWidth="1"/>
  </cols>
  <sheetData>
    <row r="1" spans="4:6" ht="15" customHeight="1">
      <c r="D1" s="75" t="s">
        <v>85</v>
      </c>
      <c r="E1" s="75"/>
      <c r="F1" s="75"/>
    </row>
    <row r="2" spans="4:8" ht="54.75" customHeight="1">
      <c r="D2" s="75"/>
      <c r="E2" s="75"/>
      <c r="F2" s="75"/>
      <c r="H2" s="1"/>
    </row>
    <row r="3" spans="4:8" ht="20.25" customHeight="1">
      <c r="D3" s="75" t="s">
        <v>98</v>
      </c>
      <c r="E3" s="75"/>
      <c r="F3" s="75"/>
      <c r="H3" s="1"/>
    </row>
    <row r="4" spans="1:6" ht="21" customHeight="1">
      <c r="A4" s="76" t="s">
        <v>86</v>
      </c>
      <c r="B4" s="76"/>
      <c r="C4" s="76"/>
      <c r="D4" s="76"/>
      <c r="E4" s="76"/>
      <c r="F4" s="13"/>
    </row>
    <row r="5" spans="1:6" ht="10.5" customHeight="1">
      <c r="A5" s="14"/>
      <c r="B5" s="15"/>
      <c r="C5" s="16"/>
      <c r="D5" s="16"/>
      <c r="E5" s="17"/>
      <c r="F5" s="74" t="s">
        <v>61</v>
      </c>
    </row>
    <row r="6" spans="1:6" ht="25.5" customHeight="1">
      <c r="A6" s="77" t="s">
        <v>0</v>
      </c>
      <c r="B6" s="77" t="s">
        <v>1</v>
      </c>
      <c r="C6" s="77" t="s">
        <v>11</v>
      </c>
      <c r="D6" s="77" t="s">
        <v>9</v>
      </c>
      <c r="E6" s="77" t="s">
        <v>10</v>
      </c>
      <c r="F6" s="77"/>
    </row>
    <row r="7" spans="1:6" ht="43.5" customHeight="1">
      <c r="A7" s="77"/>
      <c r="B7" s="77"/>
      <c r="C7" s="77"/>
      <c r="D7" s="77"/>
      <c r="E7" s="20" t="s">
        <v>11</v>
      </c>
      <c r="F7" s="20" t="s">
        <v>12</v>
      </c>
    </row>
    <row r="8" spans="1:248" s="4" customFormat="1" ht="18">
      <c r="A8" s="20">
        <v>10000000</v>
      </c>
      <c r="B8" s="21" t="s">
        <v>3</v>
      </c>
      <c r="C8" s="64">
        <f>+D8+E8</f>
        <v>739809700</v>
      </c>
      <c r="D8" s="65">
        <f>+D9+D24+D34</f>
        <v>730732000</v>
      </c>
      <c r="E8" s="65">
        <f>+E9+E24+E33</f>
        <v>9077700</v>
      </c>
      <c r="F8" s="22">
        <f>+F9+F24+F34</f>
        <v>0</v>
      </c>
      <c r="G8" s="3"/>
      <c r="IF8" s="3"/>
      <c r="IG8" s="3"/>
      <c r="IH8" s="3"/>
      <c r="II8" s="3"/>
      <c r="IJ8" s="3"/>
      <c r="IK8" s="3"/>
      <c r="IL8" s="3"/>
      <c r="IM8" s="3"/>
      <c r="IN8" s="3"/>
    </row>
    <row r="9" spans="1:248" s="6" customFormat="1" ht="64.5" customHeight="1">
      <c r="A9" s="20">
        <v>11000000</v>
      </c>
      <c r="B9" s="32" t="s">
        <v>4</v>
      </c>
      <c r="C9" s="64">
        <f>+D9+E9</f>
        <v>689873400</v>
      </c>
      <c r="D9" s="65">
        <f>+D10+D16</f>
        <v>689873400</v>
      </c>
      <c r="E9" s="65">
        <f>+E11+E16</f>
        <v>0</v>
      </c>
      <c r="F9" s="22">
        <f>+F10+F16</f>
        <v>0</v>
      </c>
      <c r="G9" s="5"/>
      <c r="IF9" s="5"/>
      <c r="IG9" s="5"/>
      <c r="IH9" s="5"/>
      <c r="II9" s="5"/>
      <c r="IJ9" s="5"/>
      <c r="IK9" s="5"/>
      <c r="IL9" s="5"/>
      <c r="IM9" s="5"/>
      <c r="IN9" s="5"/>
    </row>
    <row r="10" spans="1:248" s="6" customFormat="1" ht="27.75" customHeight="1">
      <c r="A10" s="40">
        <v>11010000</v>
      </c>
      <c r="B10" s="59" t="s">
        <v>78</v>
      </c>
      <c r="C10" s="64">
        <f aca="true" t="shared" si="0" ref="C10:C15">+D10+E11</f>
        <v>652482300</v>
      </c>
      <c r="D10" s="65">
        <f>+D11+D12+D13+D14+D15</f>
        <v>652482300</v>
      </c>
      <c r="E10" s="66"/>
      <c r="F10" s="22">
        <f>+F11+F12+F13+F14+F15</f>
        <v>0</v>
      </c>
      <c r="G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s="6" customFormat="1" ht="72" customHeight="1">
      <c r="A11" s="28">
        <v>11010100</v>
      </c>
      <c r="B11" s="29" t="s">
        <v>18</v>
      </c>
      <c r="C11" s="67">
        <f t="shared" si="0"/>
        <v>517818350</v>
      </c>
      <c r="D11" s="68">
        <v>517818350</v>
      </c>
      <c r="E11" s="69"/>
      <c r="F11" s="27"/>
      <c r="G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s="6" customFormat="1" ht="112.5" customHeight="1">
      <c r="A12" s="30">
        <v>11010200</v>
      </c>
      <c r="B12" s="31" t="s">
        <v>19</v>
      </c>
      <c r="C12" s="67">
        <f t="shared" si="0"/>
        <v>53317600</v>
      </c>
      <c r="D12" s="69">
        <v>53317600</v>
      </c>
      <c r="E12" s="69"/>
      <c r="F12" s="27"/>
      <c r="G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s="6" customFormat="1" ht="86.25" customHeight="1">
      <c r="A13" s="28">
        <v>11010400</v>
      </c>
      <c r="B13" s="29" t="s">
        <v>20</v>
      </c>
      <c r="C13" s="67">
        <f t="shared" si="0"/>
        <v>73371800</v>
      </c>
      <c r="D13" s="69">
        <v>73371800</v>
      </c>
      <c r="E13" s="69"/>
      <c r="F13" s="27"/>
      <c r="G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s="6" customFormat="1" ht="86.25" customHeight="1">
      <c r="A14" s="28">
        <v>11010500</v>
      </c>
      <c r="B14" s="29" t="s">
        <v>21</v>
      </c>
      <c r="C14" s="67">
        <f t="shared" si="0"/>
        <v>7636000</v>
      </c>
      <c r="D14" s="70">
        <v>7636000</v>
      </c>
      <c r="E14" s="69"/>
      <c r="F14" s="27"/>
      <c r="G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s="6" customFormat="1" ht="111.75" customHeight="1">
      <c r="A15" s="28">
        <v>11010900</v>
      </c>
      <c r="B15" s="24" t="s">
        <v>22</v>
      </c>
      <c r="C15" s="67">
        <f t="shared" si="0"/>
        <v>338550</v>
      </c>
      <c r="D15" s="70">
        <v>338550</v>
      </c>
      <c r="E15" s="69"/>
      <c r="F15" s="27"/>
      <c r="G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6" s="7" customFormat="1" ht="55.5" customHeight="1">
      <c r="A16" s="20">
        <v>11020000</v>
      </c>
      <c r="B16" s="32" t="s">
        <v>5</v>
      </c>
      <c r="C16" s="64">
        <f aca="true" t="shared" si="1" ref="C16:C48">+D16+E16</f>
        <v>37391100</v>
      </c>
      <c r="D16" s="64">
        <f>+D17+D18+D19+D20+D21+D22+D23</f>
        <v>37391100</v>
      </c>
      <c r="E16" s="64">
        <f>+E17+E18+E19+E20+E21+E22+E23</f>
        <v>0</v>
      </c>
      <c r="F16" s="33">
        <f>+F17+F18+F19+F20+F21+F22+F23</f>
        <v>0</v>
      </c>
    </row>
    <row r="17" spans="1:6" s="5" customFormat="1" ht="60" customHeight="1">
      <c r="A17" s="34">
        <v>11020200</v>
      </c>
      <c r="B17" s="35" t="s">
        <v>23</v>
      </c>
      <c r="C17" s="67">
        <f t="shared" si="1"/>
        <v>315500</v>
      </c>
      <c r="D17" s="67">
        <v>315500</v>
      </c>
      <c r="E17" s="67"/>
      <c r="F17" s="36"/>
    </row>
    <row r="18" spans="1:248" s="6" customFormat="1" ht="86.25" customHeight="1">
      <c r="A18" s="37">
        <v>11020300</v>
      </c>
      <c r="B18" s="38" t="s">
        <v>24</v>
      </c>
      <c r="C18" s="67">
        <f t="shared" si="1"/>
        <v>5200500</v>
      </c>
      <c r="D18" s="70">
        <v>5200500</v>
      </c>
      <c r="E18" s="70"/>
      <c r="F18" s="27"/>
      <c r="G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s="6" customFormat="1" ht="47.25" customHeight="1">
      <c r="A19" s="37">
        <v>11020500</v>
      </c>
      <c r="B19" s="38" t="s">
        <v>25</v>
      </c>
      <c r="C19" s="67">
        <f t="shared" si="1"/>
        <v>2268700</v>
      </c>
      <c r="D19" s="70">
        <v>2268700</v>
      </c>
      <c r="E19" s="70"/>
      <c r="F19" s="27"/>
      <c r="G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s="6" customFormat="1" ht="86.25" customHeight="1">
      <c r="A20" s="37">
        <v>11020900</v>
      </c>
      <c r="B20" s="38" t="s">
        <v>26</v>
      </c>
      <c r="C20" s="67">
        <f t="shared" si="1"/>
        <v>60800</v>
      </c>
      <c r="D20" s="70">
        <v>60800</v>
      </c>
      <c r="E20" s="70"/>
      <c r="F20" s="27"/>
      <c r="G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s="6" customFormat="1" ht="67.5" customHeight="1">
      <c r="A21" s="37">
        <v>11021000</v>
      </c>
      <c r="B21" s="38" t="s">
        <v>27</v>
      </c>
      <c r="C21" s="67">
        <f t="shared" si="1"/>
        <v>29509700</v>
      </c>
      <c r="D21" s="70">
        <v>29509700</v>
      </c>
      <c r="E21" s="70"/>
      <c r="F21" s="27"/>
      <c r="G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s="6" customFormat="1" ht="62.25" customHeight="1">
      <c r="A22" s="37">
        <v>11021100</v>
      </c>
      <c r="B22" s="38" t="s">
        <v>28</v>
      </c>
      <c r="C22" s="67">
        <f t="shared" si="1"/>
        <v>33500</v>
      </c>
      <c r="D22" s="70">
        <v>33500</v>
      </c>
      <c r="E22" s="70"/>
      <c r="F22" s="27"/>
      <c r="G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s="6" customFormat="1" ht="86.25" customHeight="1">
      <c r="A23" s="39">
        <v>11021600</v>
      </c>
      <c r="B23" s="38" t="s">
        <v>29</v>
      </c>
      <c r="C23" s="67">
        <f t="shared" si="1"/>
        <v>2400</v>
      </c>
      <c r="D23" s="65">
        <v>2400</v>
      </c>
      <c r="E23" s="65"/>
      <c r="F23" s="27"/>
      <c r="G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s="8" customFormat="1" ht="52.5" customHeight="1">
      <c r="A24" s="20">
        <v>13000000</v>
      </c>
      <c r="B24" s="32" t="s">
        <v>69</v>
      </c>
      <c r="C24" s="64">
        <f t="shared" si="1"/>
        <v>40858600</v>
      </c>
      <c r="D24" s="65">
        <f>+D25+D27+D31</f>
        <v>40858600</v>
      </c>
      <c r="E24" s="65">
        <f>+E25+E27+E31</f>
        <v>0</v>
      </c>
      <c r="F24" s="22">
        <f>+F25+F27+F31</f>
        <v>0</v>
      </c>
      <c r="G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s="8" customFormat="1" ht="49.5" customHeight="1">
      <c r="A25" s="40" t="s">
        <v>30</v>
      </c>
      <c r="B25" s="41" t="s">
        <v>70</v>
      </c>
      <c r="C25" s="64">
        <f t="shared" si="1"/>
        <v>13178100</v>
      </c>
      <c r="D25" s="65">
        <f>+D26</f>
        <v>13178100</v>
      </c>
      <c r="E25" s="65">
        <f>+E26</f>
        <v>0</v>
      </c>
      <c r="F25" s="22">
        <f>+F26</f>
        <v>0</v>
      </c>
      <c r="G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s="6" customFormat="1" ht="87" customHeight="1">
      <c r="A26" s="25" t="s">
        <v>31</v>
      </c>
      <c r="B26" s="42" t="s">
        <v>71</v>
      </c>
      <c r="C26" s="67">
        <f t="shared" si="1"/>
        <v>13178100</v>
      </c>
      <c r="D26" s="69">
        <v>13178100</v>
      </c>
      <c r="E26" s="69"/>
      <c r="F26" s="27"/>
      <c r="G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8" customFormat="1" ht="51" customHeight="1">
      <c r="A27" s="40" t="s">
        <v>32</v>
      </c>
      <c r="B27" s="43" t="s">
        <v>72</v>
      </c>
      <c r="C27" s="64">
        <f t="shared" si="1"/>
        <v>19025000</v>
      </c>
      <c r="D27" s="65">
        <f>+D28+D29+D30</f>
        <v>19025000</v>
      </c>
      <c r="E27" s="65">
        <f>+E28+E29+E30</f>
        <v>0</v>
      </c>
      <c r="F27" s="22">
        <f>+F28+F29+F30</f>
        <v>0</v>
      </c>
      <c r="G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s="6" customFormat="1" ht="81.75" customHeight="1">
      <c r="A28" s="25" t="s">
        <v>33</v>
      </c>
      <c r="B28" s="42" t="s">
        <v>73</v>
      </c>
      <c r="C28" s="67">
        <f t="shared" si="1"/>
        <v>16776400</v>
      </c>
      <c r="D28" s="70">
        <v>16776400</v>
      </c>
      <c r="E28" s="69"/>
      <c r="F28" s="27"/>
      <c r="G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s="6" customFormat="1" ht="51" customHeight="1">
      <c r="A29" s="44" t="s">
        <v>34</v>
      </c>
      <c r="B29" s="45" t="s">
        <v>74</v>
      </c>
      <c r="C29" s="67">
        <f t="shared" si="1"/>
        <v>796100</v>
      </c>
      <c r="D29" s="70">
        <v>796100</v>
      </c>
      <c r="E29" s="69"/>
      <c r="F29" s="27"/>
      <c r="G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s="6" customFormat="1" ht="59.25" customHeight="1">
      <c r="A30" s="44" t="s">
        <v>35</v>
      </c>
      <c r="B30" s="45" t="s">
        <v>75</v>
      </c>
      <c r="C30" s="67">
        <f t="shared" si="1"/>
        <v>1452500</v>
      </c>
      <c r="D30" s="70">
        <v>1452500</v>
      </c>
      <c r="E30" s="69"/>
      <c r="F30" s="27"/>
      <c r="G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s="8" customFormat="1" ht="51" customHeight="1">
      <c r="A31" s="40" t="s">
        <v>62</v>
      </c>
      <c r="B31" s="41" t="s">
        <v>76</v>
      </c>
      <c r="C31" s="64">
        <f t="shared" si="1"/>
        <v>8655500</v>
      </c>
      <c r="D31" s="65">
        <f>+D32</f>
        <v>8655500</v>
      </c>
      <c r="E31" s="65">
        <f>+E32</f>
        <v>0</v>
      </c>
      <c r="F31" s="22">
        <f>+F32</f>
        <v>0</v>
      </c>
      <c r="G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s="6" customFormat="1" ht="61.5" customHeight="1">
      <c r="A32" s="25" t="s">
        <v>36</v>
      </c>
      <c r="B32" s="42" t="s">
        <v>77</v>
      </c>
      <c r="C32" s="67">
        <f t="shared" si="1"/>
        <v>8655500</v>
      </c>
      <c r="D32" s="69">
        <v>8655500</v>
      </c>
      <c r="E32" s="69"/>
      <c r="F32" s="27"/>
      <c r="G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s="6" customFormat="1" ht="51" customHeight="1">
      <c r="A33" s="40">
        <v>19000000</v>
      </c>
      <c r="B33" s="41" t="s">
        <v>84</v>
      </c>
      <c r="C33" s="64">
        <f t="shared" si="1"/>
        <v>9077700</v>
      </c>
      <c r="D33" s="69">
        <f>+D34</f>
        <v>0</v>
      </c>
      <c r="E33" s="65">
        <f>+E34</f>
        <v>9077700</v>
      </c>
      <c r="F33" s="26">
        <f>+F34</f>
        <v>0</v>
      </c>
      <c r="G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s="8" customFormat="1" ht="28.5" customHeight="1">
      <c r="A34" s="40">
        <v>19010000</v>
      </c>
      <c r="B34" s="41" t="s">
        <v>37</v>
      </c>
      <c r="C34" s="64">
        <f t="shared" si="1"/>
        <v>9077700</v>
      </c>
      <c r="D34" s="65">
        <f>+D35+D36+D37</f>
        <v>0</v>
      </c>
      <c r="E34" s="65">
        <f>+E35+E36+E37</f>
        <v>9077700</v>
      </c>
      <c r="F34" s="22">
        <f>+F35+F36+F37</f>
        <v>0</v>
      </c>
      <c r="G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s="6" customFormat="1" ht="63.75" customHeight="1">
      <c r="A35" s="25">
        <v>19010100</v>
      </c>
      <c r="B35" s="42" t="s">
        <v>38</v>
      </c>
      <c r="C35" s="67">
        <f t="shared" si="1"/>
        <v>6134150</v>
      </c>
      <c r="D35" s="69"/>
      <c r="E35" s="69">
        <v>6134150</v>
      </c>
      <c r="F35" s="27"/>
      <c r="G35" s="7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6" customFormat="1" ht="63.75" customHeight="1">
      <c r="A36" s="25">
        <v>19010200</v>
      </c>
      <c r="B36" s="42" t="s">
        <v>39</v>
      </c>
      <c r="C36" s="67">
        <f t="shared" si="1"/>
        <v>1065550</v>
      </c>
      <c r="D36" s="69"/>
      <c r="E36" s="69">
        <v>1065550</v>
      </c>
      <c r="F36" s="27"/>
      <c r="G36" s="7"/>
      <c r="IF36" s="5"/>
      <c r="IG36" s="5"/>
      <c r="IH36" s="5"/>
      <c r="II36" s="5"/>
      <c r="IJ36" s="5"/>
      <c r="IK36" s="5"/>
      <c r="IL36" s="5"/>
      <c r="IM36" s="5"/>
      <c r="IN36" s="5"/>
    </row>
    <row r="37" spans="1:248" s="6" customFormat="1" ht="84.75" customHeight="1">
      <c r="A37" s="25">
        <v>19010300</v>
      </c>
      <c r="B37" s="42" t="s">
        <v>40</v>
      </c>
      <c r="C37" s="67">
        <f t="shared" si="1"/>
        <v>1878000</v>
      </c>
      <c r="D37" s="69"/>
      <c r="E37" s="69">
        <v>1878000</v>
      </c>
      <c r="F37" s="27"/>
      <c r="G37" s="7"/>
      <c r="IF37" s="5"/>
      <c r="IG37" s="5"/>
      <c r="IH37" s="5"/>
      <c r="II37" s="5"/>
      <c r="IJ37" s="5"/>
      <c r="IK37" s="5"/>
      <c r="IL37" s="5"/>
      <c r="IM37" s="5"/>
      <c r="IN37" s="5"/>
    </row>
    <row r="38" spans="1:248" s="8" customFormat="1" ht="63.75" customHeight="1">
      <c r="A38" s="20">
        <v>20000000</v>
      </c>
      <c r="B38" s="21" t="s">
        <v>6</v>
      </c>
      <c r="C38" s="64">
        <f t="shared" si="1"/>
        <v>147088884</v>
      </c>
      <c r="D38" s="65">
        <f>+D39+D49+D52</f>
        <v>28816800</v>
      </c>
      <c r="E38" s="65">
        <f>+E39+E49+E52</f>
        <v>118272084</v>
      </c>
      <c r="F38" s="22">
        <f>+F39+F49+F52</f>
        <v>0</v>
      </c>
      <c r="G38" s="7"/>
      <c r="IF38" s="7"/>
      <c r="IG38" s="7"/>
      <c r="IH38" s="7"/>
      <c r="II38" s="7"/>
      <c r="IJ38" s="7"/>
      <c r="IK38" s="7"/>
      <c r="IL38" s="7"/>
      <c r="IM38" s="7"/>
      <c r="IN38" s="7"/>
    </row>
    <row r="39" spans="1:248" s="8" customFormat="1" ht="63.75" customHeight="1">
      <c r="A39" s="20">
        <v>22000000</v>
      </c>
      <c r="B39" s="32" t="s">
        <v>7</v>
      </c>
      <c r="C39" s="65">
        <f>+C40+C46+C48</f>
        <v>28211620</v>
      </c>
      <c r="D39" s="65">
        <f>+D40+D46+D48</f>
        <v>28211620</v>
      </c>
      <c r="E39" s="65"/>
      <c r="F39" s="22"/>
      <c r="G39" s="7"/>
      <c r="IF39" s="7"/>
      <c r="IG39" s="7"/>
      <c r="IH39" s="7"/>
      <c r="II39" s="7"/>
      <c r="IJ39" s="7"/>
      <c r="IK39" s="7"/>
      <c r="IL39" s="7"/>
      <c r="IM39" s="7"/>
      <c r="IN39" s="7"/>
    </row>
    <row r="40" spans="1:248" s="6" customFormat="1" ht="63.75" customHeight="1">
      <c r="A40" s="46" t="s">
        <v>41</v>
      </c>
      <c r="B40" s="43" t="s">
        <v>42</v>
      </c>
      <c r="C40" s="64">
        <f t="shared" si="1"/>
        <v>25292720</v>
      </c>
      <c r="D40" s="65">
        <f>+D41+D42+D43+D44+D45</f>
        <v>25292720</v>
      </c>
      <c r="E40" s="69"/>
      <c r="F40" s="27"/>
      <c r="G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s="6" customFormat="1" ht="78.75" customHeight="1">
      <c r="A41" s="34" t="s">
        <v>43</v>
      </c>
      <c r="B41" s="35" t="s">
        <v>44</v>
      </c>
      <c r="C41" s="67">
        <f t="shared" si="1"/>
        <v>6240</v>
      </c>
      <c r="D41" s="69">
        <v>6240</v>
      </c>
      <c r="E41" s="69"/>
      <c r="F41" s="27"/>
      <c r="G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s="6" customFormat="1" ht="78.75" customHeight="1">
      <c r="A42" s="28" t="s">
        <v>45</v>
      </c>
      <c r="B42" s="47" t="s">
        <v>46</v>
      </c>
      <c r="C42" s="67">
        <f t="shared" si="1"/>
        <v>780</v>
      </c>
      <c r="D42" s="69">
        <v>780</v>
      </c>
      <c r="E42" s="69"/>
      <c r="F42" s="27"/>
      <c r="G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s="6" customFormat="1" ht="78.75" customHeight="1">
      <c r="A43" s="34" t="s">
        <v>47</v>
      </c>
      <c r="B43" s="35" t="s">
        <v>48</v>
      </c>
      <c r="C43" s="67">
        <f t="shared" si="1"/>
        <v>5030000</v>
      </c>
      <c r="D43" s="69">
        <v>5030000</v>
      </c>
      <c r="E43" s="69"/>
      <c r="F43" s="27"/>
      <c r="G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s="6" customFormat="1" ht="69.75" customHeight="1">
      <c r="A44" s="34" t="s">
        <v>49</v>
      </c>
      <c r="B44" s="35" t="s">
        <v>50</v>
      </c>
      <c r="C44" s="67">
        <f t="shared" si="1"/>
        <v>19004000</v>
      </c>
      <c r="D44" s="68">
        <v>19004000</v>
      </c>
      <c r="E44" s="69"/>
      <c r="F44" s="27"/>
      <c r="G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s="6" customFormat="1" ht="63" customHeight="1">
      <c r="A45" s="28" t="s">
        <v>51</v>
      </c>
      <c r="B45" s="47" t="s">
        <v>52</v>
      </c>
      <c r="C45" s="67">
        <f t="shared" si="1"/>
        <v>1251700</v>
      </c>
      <c r="D45" s="69">
        <v>1251700</v>
      </c>
      <c r="E45" s="69"/>
      <c r="F45" s="27"/>
      <c r="G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s="8" customFormat="1" ht="78.75" customHeight="1">
      <c r="A46" s="46">
        <v>22080000</v>
      </c>
      <c r="B46" s="48" t="s">
        <v>63</v>
      </c>
      <c r="C46" s="64">
        <f t="shared" si="1"/>
        <v>2900000</v>
      </c>
      <c r="D46" s="65">
        <f>+D47</f>
        <v>2900000</v>
      </c>
      <c r="E46" s="65"/>
      <c r="F46" s="22"/>
      <c r="G46" s="7"/>
      <c r="IF46" s="7"/>
      <c r="IG46" s="7"/>
      <c r="IH46" s="7"/>
      <c r="II46" s="7"/>
      <c r="IJ46" s="7"/>
      <c r="IK46" s="7"/>
      <c r="IL46" s="7"/>
      <c r="IM46" s="7"/>
      <c r="IN46" s="7"/>
    </row>
    <row r="47" spans="1:248" s="6" customFormat="1" ht="84.75" customHeight="1">
      <c r="A47" s="34">
        <v>22080400</v>
      </c>
      <c r="B47" s="42" t="s">
        <v>64</v>
      </c>
      <c r="C47" s="67">
        <f t="shared" si="1"/>
        <v>2900000</v>
      </c>
      <c r="D47" s="69">
        <v>2900000</v>
      </c>
      <c r="E47" s="69"/>
      <c r="F47" s="27"/>
      <c r="G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s="6" customFormat="1" ht="137.25" customHeight="1">
      <c r="A48" s="46">
        <v>22130000</v>
      </c>
      <c r="B48" s="41" t="s">
        <v>79</v>
      </c>
      <c r="C48" s="64">
        <f t="shared" si="1"/>
        <v>18900</v>
      </c>
      <c r="D48" s="65">
        <f>18900</f>
        <v>18900</v>
      </c>
      <c r="E48" s="65"/>
      <c r="F48" s="22"/>
      <c r="G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s="8" customFormat="1" ht="38.25" customHeight="1">
      <c r="A49" s="20">
        <v>24000000</v>
      </c>
      <c r="B49" s="32" t="s">
        <v>8</v>
      </c>
      <c r="C49" s="64">
        <f aca="true" t="shared" si="2" ref="C49:C81">+D49+E49</f>
        <v>735180</v>
      </c>
      <c r="D49" s="65">
        <f>+D50+D51</f>
        <v>605180</v>
      </c>
      <c r="E49" s="65">
        <f>+E50+E51</f>
        <v>130000</v>
      </c>
      <c r="F49" s="22">
        <f>+F50+F51</f>
        <v>0</v>
      </c>
      <c r="G49" s="7"/>
      <c r="IF49" s="7"/>
      <c r="IG49" s="7"/>
      <c r="IH49" s="7"/>
      <c r="II49" s="7"/>
      <c r="IJ49" s="7"/>
      <c r="IK49" s="7"/>
      <c r="IL49" s="7"/>
      <c r="IM49" s="7"/>
      <c r="IN49" s="7"/>
    </row>
    <row r="50" spans="1:248" s="6" customFormat="1" ht="27" customHeight="1">
      <c r="A50" s="34">
        <v>24060300</v>
      </c>
      <c r="B50" s="35" t="s">
        <v>53</v>
      </c>
      <c r="C50" s="67">
        <f t="shared" si="2"/>
        <v>605180</v>
      </c>
      <c r="D50" s="67">
        <v>605180</v>
      </c>
      <c r="E50" s="67"/>
      <c r="F50" s="36"/>
      <c r="G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s="6" customFormat="1" ht="81" customHeight="1">
      <c r="A51" s="34">
        <v>24062100</v>
      </c>
      <c r="B51" s="35" t="s">
        <v>81</v>
      </c>
      <c r="C51" s="67">
        <f t="shared" si="2"/>
        <v>130000</v>
      </c>
      <c r="D51" s="67"/>
      <c r="E51" s="67">
        <v>130000</v>
      </c>
      <c r="F51" s="36"/>
      <c r="G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s="8" customFormat="1" ht="38.25" customHeight="1">
      <c r="A52" s="20">
        <v>25000000</v>
      </c>
      <c r="B52" s="32" t="s">
        <v>13</v>
      </c>
      <c r="C52" s="64">
        <f t="shared" si="2"/>
        <v>118142084</v>
      </c>
      <c r="D52" s="64"/>
      <c r="E52" s="64">
        <f>+E53+E58</f>
        <v>118142084</v>
      </c>
      <c r="F52" s="33"/>
      <c r="G52" s="7"/>
      <c r="IF52" s="7"/>
      <c r="IG52" s="7"/>
      <c r="IH52" s="7"/>
      <c r="II52" s="7"/>
      <c r="IJ52" s="7"/>
      <c r="IK52" s="7"/>
      <c r="IL52" s="7"/>
      <c r="IM52" s="7"/>
      <c r="IN52" s="7"/>
    </row>
    <row r="53" spans="1:248" s="6" customFormat="1" ht="69.75" customHeight="1">
      <c r="A53" s="49">
        <v>25010000</v>
      </c>
      <c r="B53" s="50" t="s">
        <v>54</v>
      </c>
      <c r="C53" s="64">
        <f t="shared" si="2"/>
        <v>88045784</v>
      </c>
      <c r="D53" s="64"/>
      <c r="E53" s="64">
        <f>+E54+E55+E56+E57</f>
        <v>88045784</v>
      </c>
      <c r="F53" s="36"/>
      <c r="G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s="6" customFormat="1" ht="60" customHeight="1">
      <c r="A54" s="28">
        <v>25010100</v>
      </c>
      <c r="B54" s="47" t="s">
        <v>55</v>
      </c>
      <c r="C54" s="67">
        <f t="shared" si="2"/>
        <v>60760070</v>
      </c>
      <c r="D54" s="67"/>
      <c r="E54" s="67">
        <v>60760070</v>
      </c>
      <c r="F54" s="36"/>
      <c r="G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s="6" customFormat="1" ht="60.75" customHeight="1">
      <c r="A55" s="28">
        <v>25010200</v>
      </c>
      <c r="B55" s="47" t="s">
        <v>56</v>
      </c>
      <c r="C55" s="67">
        <f t="shared" si="2"/>
        <v>24668020</v>
      </c>
      <c r="D55" s="67"/>
      <c r="E55" s="67">
        <v>24668020</v>
      </c>
      <c r="F55" s="36"/>
      <c r="G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s="6" customFormat="1" ht="60" customHeight="1">
      <c r="A56" s="28">
        <v>25010300</v>
      </c>
      <c r="B56" s="47" t="s">
        <v>57</v>
      </c>
      <c r="C56" s="67">
        <f t="shared" si="2"/>
        <v>2279573</v>
      </c>
      <c r="D56" s="67"/>
      <c r="E56" s="67">
        <v>2279573</v>
      </c>
      <c r="F56" s="36"/>
      <c r="G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s="6" customFormat="1" ht="69" customHeight="1">
      <c r="A57" s="28">
        <v>25010400</v>
      </c>
      <c r="B57" s="47" t="s">
        <v>58</v>
      </c>
      <c r="C57" s="67">
        <f t="shared" si="2"/>
        <v>338121</v>
      </c>
      <c r="D57" s="67"/>
      <c r="E57" s="67">
        <v>338121</v>
      </c>
      <c r="F57" s="36"/>
      <c r="G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s="6" customFormat="1" ht="39" customHeight="1">
      <c r="A58" s="49">
        <v>25020000</v>
      </c>
      <c r="B58" s="50" t="s">
        <v>96</v>
      </c>
      <c r="C58" s="64">
        <f t="shared" si="2"/>
        <v>30096300</v>
      </c>
      <c r="D58" s="64"/>
      <c r="E58" s="64">
        <f>+E59+E60</f>
        <v>30096300</v>
      </c>
      <c r="F58" s="36"/>
      <c r="G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s="6" customFormat="1" ht="60" customHeight="1">
      <c r="A59" s="28">
        <v>25020100</v>
      </c>
      <c r="B59" s="47" t="s">
        <v>59</v>
      </c>
      <c r="C59" s="67">
        <f t="shared" si="2"/>
        <v>2415700</v>
      </c>
      <c r="D59" s="67"/>
      <c r="E59" s="67">
        <v>2415700</v>
      </c>
      <c r="F59" s="36"/>
      <c r="G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s="6" customFormat="1" ht="134.25" customHeight="1">
      <c r="A60" s="28">
        <v>25020200</v>
      </c>
      <c r="B60" s="47" t="s">
        <v>60</v>
      </c>
      <c r="C60" s="67">
        <f t="shared" si="2"/>
        <v>27680600</v>
      </c>
      <c r="D60" s="67"/>
      <c r="E60" s="67">
        <v>27680600</v>
      </c>
      <c r="F60" s="36"/>
      <c r="G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s="10" customFormat="1" ht="37.5" customHeight="1">
      <c r="A61" s="51"/>
      <c r="B61" s="52" t="s">
        <v>65</v>
      </c>
      <c r="C61" s="71">
        <f>+C38+C8</f>
        <v>886898584</v>
      </c>
      <c r="D61" s="71">
        <f>+D38+D8</f>
        <v>759548800</v>
      </c>
      <c r="E61" s="71">
        <f>+E38+E8</f>
        <v>127349784</v>
      </c>
      <c r="F61" s="53">
        <f>+F38+F8</f>
        <v>0</v>
      </c>
      <c r="G61" s="63"/>
      <c r="IF61" s="9"/>
      <c r="IG61" s="9"/>
      <c r="IH61" s="9"/>
      <c r="II61" s="9"/>
      <c r="IJ61" s="9"/>
      <c r="IK61" s="9"/>
      <c r="IL61" s="9"/>
      <c r="IM61" s="9"/>
      <c r="IN61" s="9"/>
    </row>
    <row r="62" spans="1:248" s="8" customFormat="1" ht="18">
      <c r="A62" s="20">
        <v>40000000</v>
      </c>
      <c r="B62" s="21" t="s">
        <v>2</v>
      </c>
      <c r="C62" s="64">
        <f t="shared" si="2"/>
        <v>7597949300</v>
      </c>
      <c r="D62" s="72">
        <f>+D63</f>
        <v>7141415800</v>
      </c>
      <c r="E62" s="72">
        <f>+E63</f>
        <v>456533500</v>
      </c>
      <c r="F62" s="54">
        <f>+F63</f>
        <v>0</v>
      </c>
      <c r="G62" s="7"/>
      <c r="IF62" s="7"/>
      <c r="IG62" s="7"/>
      <c r="IH62" s="7"/>
      <c r="II62" s="7"/>
      <c r="IJ62" s="7"/>
      <c r="IK62" s="7"/>
      <c r="IL62" s="7"/>
      <c r="IM62" s="7"/>
      <c r="IN62" s="7"/>
    </row>
    <row r="63" spans="1:248" s="8" customFormat="1" ht="17.25">
      <c r="A63" s="20">
        <v>41000000</v>
      </c>
      <c r="B63" s="32" t="s">
        <v>14</v>
      </c>
      <c r="C63" s="64">
        <f t="shared" si="2"/>
        <v>7597949300</v>
      </c>
      <c r="D63" s="65">
        <f>+D64+D67</f>
        <v>7141415800</v>
      </c>
      <c r="E63" s="65">
        <f>+E64+E67</f>
        <v>456533500</v>
      </c>
      <c r="F63" s="22">
        <f>+F64+F67</f>
        <v>0</v>
      </c>
      <c r="G63" s="7"/>
      <c r="IF63" s="7"/>
      <c r="IG63" s="7"/>
      <c r="IH63" s="7"/>
      <c r="II63" s="7"/>
      <c r="IJ63" s="7"/>
      <c r="IK63" s="7"/>
      <c r="IL63" s="7"/>
      <c r="IM63" s="7"/>
      <c r="IN63" s="7"/>
    </row>
    <row r="64" spans="1:248" s="8" customFormat="1" ht="17.25">
      <c r="A64" s="20">
        <v>41020000</v>
      </c>
      <c r="B64" s="32" t="s">
        <v>15</v>
      </c>
      <c r="C64" s="64">
        <f t="shared" si="2"/>
        <v>735278800</v>
      </c>
      <c r="D64" s="64">
        <f>+D65+D66</f>
        <v>735278800</v>
      </c>
      <c r="E64" s="64">
        <f>+E65</f>
        <v>0</v>
      </c>
      <c r="F64" s="33">
        <f>+F65</f>
        <v>0</v>
      </c>
      <c r="G64" s="7"/>
      <c r="IF64" s="7"/>
      <c r="IG64" s="7"/>
      <c r="IH64" s="7"/>
      <c r="II64" s="7"/>
      <c r="IJ64" s="7"/>
      <c r="IK64" s="7"/>
      <c r="IL64" s="7"/>
      <c r="IM64" s="7"/>
      <c r="IN64" s="7"/>
    </row>
    <row r="65" spans="1:248" s="6" customFormat="1" ht="30" customHeight="1">
      <c r="A65" s="23">
        <v>41020100</v>
      </c>
      <c r="B65" s="35" t="s">
        <v>66</v>
      </c>
      <c r="C65" s="67">
        <f t="shared" si="2"/>
        <v>64741900</v>
      </c>
      <c r="D65" s="67">
        <v>64741900</v>
      </c>
      <c r="E65" s="67"/>
      <c r="F65" s="36"/>
      <c r="G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s="6" customFormat="1" ht="108" customHeight="1">
      <c r="A66" s="23">
        <v>41020200</v>
      </c>
      <c r="B66" s="35" t="s">
        <v>82</v>
      </c>
      <c r="C66" s="67">
        <f t="shared" si="2"/>
        <v>670536900</v>
      </c>
      <c r="D66" s="67">
        <v>670536900</v>
      </c>
      <c r="E66" s="67"/>
      <c r="F66" s="36"/>
      <c r="G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s="8" customFormat="1" ht="31.5" customHeight="1">
      <c r="A67" s="20">
        <v>41030000</v>
      </c>
      <c r="B67" s="32" t="s">
        <v>16</v>
      </c>
      <c r="C67" s="64">
        <f t="shared" si="2"/>
        <v>6862670500</v>
      </c>
      <c r="D67" s="65">
        <f>SUM(D68:D80)</f>
        <v>6406137000</v>
      </c>
      <c r="E67" s="65">
        <f>SUM(E68:E80)</f>
        <v>456533500</v>
      </c>
      <c r="F67" s="55">
        <f>SUM(F68:F80)</f>
        <v>0</v>
      </c>
      <c r="G67" s="7"/>
      <c r="IF67" s="7"/>
      <c r="IG67" s="7"/>
      <c r="IH67" s="7"/>
      <c r="II67" s="7"/>
      <c r="IJ67" s="7"/>
      <c r="IK67" s="7"/>
      <c r="IL67" s="7"/>
      <c r="IM67" s="7"/>
      <c r="IN67" s="7"/>
    </row>
    <row r="68" spans="1:248" s="6" customFormat="1" ht="309.75" customHeight="1">
      <c r="A68" s="23">
        <v>41030600</v>
      </c>
      <c r="B68" s="24" t="s">
        <v>90</v>
      </c>
      <c r="C68" s="67">
        <f>+D68+E68</f>
        <v>2138324200</v>
      </c>
      <c r="D68" s="73">
        <v>2138324200</v>
      </c>
      <c r="E68" s="69"/>
      <c r="F68" s="56"/>
      <c r="G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s="6" customFormat="1" ht="195.75" customHeight="1">
      <c r="A69" s="23">
        <v>41030800</v>
      </c>
      <c r="B69" s="24" t="s">
        <v>91</v>
      </c>
      <c r="C69" s="67">
        <f aca="true" t="shared" si="3" ref="C69:C80">+D69+E69</f>
        <v>2986220400</v>
      </c>
      <c r="D69" s="73">
        <v>2986220400</v>
      </c>
      <c r="E69" s="69"/>
      <c r="F69" s="56"/>
      <c r="G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s="6" customFormat="1" ht="101.25" customHeight="1">
      <c r="A70" s="23">
        <v>41031000</v>
      </c>
      <c r="B70" s="24" t="s">
        <v>83</v>
      </c>
      <c r="C70" s="67">
        <f t="shared" si="3"/>
        <v>104707000</v>
      </c>
      <c r="D70" s="73">
        <v>104707000</v>
      </c>
      <c r="E70" s="69"/>
      <c r="F70" s="56"/>
      <c r="G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s="6" customFormat="1" ht="98.25" customHeight="1">
      <c r="A71" s="23">
        <v>41032600</v>
      </c>
      <c r="B71" s="24" t="s">
        <v>68</v>
      </c>
      <c r="C71" s="67">
        <f t="shared" si="3"/>
        <v>4570500</v>
      </c>
      <c r="D71" s="73">
        <v>4570500</v>
      </c>
      <c r="E71" s="69"/>
      <c r="F71" s="56"/>
      <c r="G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s="6" customFormat="1" ht="81" customHeight="1">
      <c r="A72" s="23">
        <v>41033500</v>
      </c>
      <c r="B72" s="24" t="s">
        <v>92</v>
      </c>
      <c r="C72" s="67">
        <f t="shared" si="3"/>
        <v>11538000</v>
      </c>
      <c r="D72" s="73">
        <v>11538000</v>
      </c>
      <c r="E72" s="69"/>
      <c r="F72" s="56"/>
      <c r="G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s="6" customFormat="1" ht="85.5" customHeight="1">
      <c r="A73" s="23">
        <v>41033600</v>
      </c>
      <c r="B73" s="24" t="s">
        <v>80</v>
      </c>
      <c r="C73" s="67">
        <f t="shared" si="3"/>
        <v>33121600</v>
      </c>
      <c r="D73" s="73">
        <v>33121600</v>
      </c>
      <c r="E73" s="69"/>
      <c r="F73" s="56"/>
      <c r="G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6" ht="104.25" customHeight="1">
      <c r="A74" s="23">
        <v>41033700</v>
      </c>
      <c r="B74" s="24" t="s">
        <v>67</v>
      </c>
      <c r="C74" s="67">
        <f t="shared" si="3"/>
        <v>628400</v>
      </c>
      <c r="D74" s="73">
        <v>628400</v>
      </c>
      <c r="E74" s="69"/>
      <c r="F74" s="56"/>
    </row>
    <row r="75" spans="1:6" ht="66" customHeight="1">
      <c r="A75" s="23">
        <v>41033900</v>
      </c>
      <c r="B75" s="24" t="s">
        <v>87</v>
      </c>
      <c r="C75" s="67">
        <f t="shared" si="3"/>
        <v>212522400</v>
      </c>
      <c r="D75" s="73">
        <f>223916900-11394500</f>
        <v>212522400</v>
      </c>
      <c r="E75" s="69"/>
      <c r="F75" s="56"/>
    </row>
    <row r="76" spans="1:6" ht="66" customHeight="1">
      <c r="A76" s="23">
        <v>41034200</v>
      </c>
      <c r="B76" s="24" t="s">
        <v>88</v>
      </c>
      <c r="C76" s="67">
        <f t="shared" si="3"/>
        <v>872812400</v>
      </c>
      <c r="D76" s="73">
        <v>872812400</v>
      </c>
      <c r="E76" s="69"/>
      <c r="F76" s="56"/>
    </row>
    <row r="77" spans="1:6" ht="150.75" customHeight="1">
      <c r="A77" s="23"/>
      <c r="B77" s="24" t="s">
        <v>95</v>
      </c>
      <c r="C77" s="67">
        <f t="shared" si="3"/>
        <v>14808100</v>
      </c>
      <c r="D77" s="73">
        <v>14808100</v>
      </c>
      <c r="E77" s="69"/>
      <c r="F77" s="56"/>
    </row>
    <row r="78" spans="1:6" ht="123" customHeight="1">
      <c r="A78" s="23"/>
      <c r="B78" s="24" t="s">
        <v>97</v>
      </c>
      <c r="C78" s="67">
        <f t="shared" si="3"/>
        <v>456533500</v>
      </c>
      <c r="D78" s="73"/>
      <c r="E78" s="69">
        <v>456533500</v>
      </c>
      <c r="F78" s="56"/>
    </row>
    <row r="79" spans="1:6" ht="115.5" customHeight="1">
      <c r="A79" s="28" t="s">
        <v>93</v>
      </c>
      <c r="B79" s="24" t="s">
        <v>94</v>
      </c>
      <c r="C79" s="67">
        <f t="shared" si="3"/>
        <v>4654400</v>
      </c>
      <c r="D79" s="73">
        <v>4654400</v>
      </c>
      <c r="E79" s="69"/>
      <c r="F79" s="56"/>
    </row>
    <row r="80" spans="1:248" s="8" customFormat="1" ht="237" customHeight="1">
      <c r="A80" s="44">
        <v>41035800</v>
      </c>
      <c r="B80" s="57" t="s">
        <v>89</v>
      </c>
      <c r="C80" s="67">
        <f t="shared" si="3"/>
        <v>22229600</v>
      </c>
      <c r="D80" s="73">
        <v>22229600</v>
      </c>
      <c r="E80" s="68"/>
      <c r="F80" s="58"/>
      <c r="G80" s="7"/>
      <c r="IF80" s="7"/>
      <c r="IG80" s="7"/>
      <c r="IH80" s="7"/>
      <c r="II80" s="7"/>
      <c r="IJ80" s="7"/>
      <c r="IK80" s="7"/>
      <c r="IL80" s="7"/>
      <c r="IM80" s="7"/>
      <c r="IN80" s="7"/>
    </row>
    <row r="81" spans="1:248" s="8" customFormat="1" ht="27.75" customHeight="1">
      <c r="A81" s="20"/>
      <c r="B81" s="41" t="s">
        <v>17</v>
      </c>
      <c r="C81" s="64">
        <f t="shared" si="2"/>
        <v>8484847884</v>
      </c>
      <c r="D81" s="65">
        <f>+D61+D62</f>
        <v>7900964600</v>
      </c>
      <c r="E81" s="65">
        <f>+E61+E62</f>
        <v>583883284</v>
      </c>
      <c r="F81" s="55">
        <f>+F61+F62</f>
        <v>0</v>
      </c>
      <c r="G81" s="7"/>
      <c r="IF81" s="7"/>
      <c r="IG81" s="7"/>
      <c r="IH81" s="7"/>
      <c r="II81" s="7"/>
      <c r="IJ81" s="7"/>
      <c r="IK81" s="7"/>
      <c r="IL81" s="7"/>
      <c r="IM81" s="7"/>
      <c r="IN81" s="7"/>
    </row>
    <row r="82" spans="3:6" ht="25.5" customHeight="1">
      <c r="C82" s="18"/>
      <c r="D82" s="18"/>
      <c r="E82" s="19"/>
      <c r="F82" s="13"/>
    </row>
    <row r="83" spans="3:6" ht="33" customHeight="1">
      <c r="C83" s="60"/>
      <c r="D83" s="60"/>
      <c r="E83" s="60"/>
      <c r="F83" s="60"/>
    </row>
    <row r="84" spans="3:6" ht="18">
      <c r="C84" s="61"/>
      <c r="D84" s="61"/>
      <c r="E84" s="61"/>
      <c r="F84" s="61"/>
    </row>
    <row r="85" spans="3:6" ht="18">
      <c r="C85" s="62"/>
      <c r="D85" s="62"/>
      <c r="E85" s="62"/>
      <c r="F85" s="62"/>
    </row>
  </sheetData>
  <sheetProtection/>
  <mergeCells count="8">
    <mergeCell ref="D1:F2"/>
    <mergeCell ref="D3:F3"/>
    <mergeCell ref="A4:E4"/>
    <mergeCell ref="E6:F6"/>
    <mergeCell ref="C6:C7"/>
    <mergeCell ref="D6:D7"/>
    <mergeCell ref="A6:A7"/>
    <mergeCell ref="B6:B7"/>
  </mergeCells>
  <printOptions horizontalCentered="1"/>
  <pageMargins left="0.5905511811023623" right="0.1968503937007874" top="0.1968503937007874" bottom="0.1968503937007874" header="0" footer="0"/>
  <pageSetup fitToHeight="5" fitToWidth="5" horizontalDpi="600" verticalDpi="600" orientation="portrait" paperSize="9" scale="50" r:id="rId1"/>
  <rowBreaks count="2" manualBreakCount="2">
    <brk id="22" max="5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Лужняк</cp:lastModifiedBy>
  <cp:lastPrinted>2017-12-19T12:31:05Z</cp:lastPrinted>
  <dcterms:created xsi:type="dcterms:W3CDTF">2014-01-17T10:52:16Z</dcterms:created>
  <dcterms:modified xsi:type="dcterms:W3CDTF">2018-01-05T08:03:01Z</dcterms:modified>
  <cp:category/>
  <cp:version/>
  <cp:contentType/>
  <cp:contentStatus/>
</cp:coreProperties>
</file>