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'113067'!$A$1:$J$75</definedName>
  </definedNames>
  <calcPr fullCalcOnLoad="1"/>
</workbook>
</file>

<file path=xl/sharedStrings.xml><?xml version="1.0" encoding="utf-8"?>
<sst xmlns="http://schemas.openxmlformats.org/spreadsheetml/2006/main" count="136" uniqueCount="135">
  <si>
    <t>м. Хмельницький</t>
  </si>
  <si>
    <t>м. Кам.-Подільський</t>
  </si>
  <si>
    <t>м. Нетішин</t>
  </si>
  <si>
    <t>м. Славута</t>
  </si>
  <si>
    <t>м. Старокостянтинів</t>
  </si>
  <si>
    <t>м. Шепетівка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</si>
  <si>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</si>
  <si>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</si>
  <si>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</si>
  <si>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</si>
  <si>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</si>
  <si>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Ізяславський</t>
  </si>
  <si>
    <t>Кам'янець-Подільський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</si>
  <si>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</si>
  <si>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</si>
  <si>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</si>
  <si>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</si>
  <si>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</si>
  <si>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Старокостянтинівський</t>
  </si>
  <si>
    <t>Старосинявський</t>
  </si>
  <si>
    <t>Теофіпольський</t>
  </si>
  <si>
    <t>Хмельницький</t>
  </si>
  <si>
    <t>Чемеровецький</t>
  </si>
  <si>
    <t>Шепетівський</t>
  </si>
  <si>
    <t>Ярмолинецький</t>
  </si>
  <si>
    <t>Всього по області</t>
  </si>
  <si>
    <t>Дунаєвецький</t>
  </si>
  <si>
    <t xml:space="preserve">Разом: </t>
  </si>
  <si>
    <t>Код бюджету</t>
  </si>
  <si>
    <t>Назва місцевого бюджету адміністративно-територіальної одиниці</t>
  </si>
  <si>
    <t>22201000000</t>
  </si>
  <si>
    <t>22202000000</t>
  </si>
  <si>
    <t>22301000000</t>
  </si>
  <si>
    <t>22501000000</t>
  </si>
  <si>
    <t>отг. Берездівська  (Славутський район)</t>
  </si>
  <si>
    <t>22502000000</t>
  </si>
  <si>
    <t>отг. Війтовецька  (Волочиський район)</t>
  </si>
  <si>
    <t>22503000000</t>
  </si>
  <si>
    <t>отг. Волочиська  (Волочиський район)</t>
  </si>
  <si>
    <t>22504000000</t>
  </si>
  <si>
    <t>22505000000</t>
  </si>
  <si>
    <t>отг. Гвардійська  (Хмельницький район)</t>
  </si>
  <si>
    <t>22506000000</t>
  </si>
  <si>
    <t>отг. Гуменецька  (Кам`янець-Подільський район)</t>
  </si>
  <si>
    <t>22507000000</t>
  </si>
  <si>
    <t>отг. Дунаєвецька міська (Дунаєвецький район)</t>
  </si>
  <si>
    <t>22508000000</t>
  </si>
  <si>
    <t>отг. Дунаєвецька селищна (Дунаєвецький район)</t>
  </si>
  <si>
    <t>22509000000</t>
  </si>
  <si>
    <t>отг. Китайгородська  (Кам`янець-Подільський район)</t>
  </si>
  <si>
    <t>22510000000</t>
  </si>
  <si>
    <t>отг. Колибаївська  (Кам`янець-Подільський район)</t>
  </si>
  <si>
    <t>22511000000</t>
  </si>
  <si>
    <t>отг. Летичівська  (Летичівський район)</t>
  </si>
  <si>
    <t>22512000000</t>
  </si>
  <si>
    <t>отг. Лісовогринівецька  (Хмельницький район)</t>
  </si>
  <si>
    <t>22513000000</t>
  </si>
  <si>
    <t>отг. Маківська  (Дунаєвецький район)</t>
  </si>
  <si>
    <t>22514000000</t>
  </si>
  <si>
    <t>отг. Меджибізька  (Летичівський район)</t>
  </si>
  <si>
    <t>22515000000</t>
  </si>
  <si>
    <t>отг. Наркевицька  (Волочиський район)</t>
  </si>
  <si>
    <t>22516000000</t>
  </si>
  <si>
    <t>отг. Новоушицька  (Новоушицький район)</t>
  </si>
  <si>
    <t>22517000000</t>
  </si>
  <si>
    <t>отг. Полонська  (Полонський район)</t>
  </si>
  <si>
    <t>22518000000</t>
  </si>
  <si>
    <t>отг. Понінківська  (Полонський район)</t>
  </si>
  <si>
    <t>22519000000</t>
  </si>
  <si>
    <t>отг. Розсошанська  (Хмельницький район)</t>
  </si>
  <si>
    <t>22520000000</t>
  </si>
  <si>
    <t>отг. Сатанівська  (Городоцький район)</t>
  </si>
  <si>
    <t>22521000000</t>
  </si>
  <si>
    <t>отг. Старосинявська  (Старосинявський район)</t>
  </si>
  <si>
    <t>22522000000</t>
  </si>
  <si>
    <t>отг. Чорноострівська  (Хмельницький район)</t>
  </si>
  <si>
    <t>грн.</t>
  </si>
  <si>
    <t>22523000000</t>
  </si>
  <si>
    <t>отг Чемеровецька  (Чемеровецький район)</t>
  </si>
  <si>
    <t>отг Гуківська  (Чемеровецький район)</t>
  </si>
  <si>
    <t>22525000000</t>
  </si>
  <si>
    <t>отг Ленковецька  (Шепетівський район)</t>
  </si>
  <si>
    <t>22526000000</t>
  </si>
  <si>
    <t>отг Судилківська  (Шепетівський район)</t>
  </si>
  <si>
    <t>Додаток 5
до рішення обласної ради
"Про обласний бюджет на 2018 рік"</t>
  </si>
  <si>
    <t>отг. Ганнопільська  (Славутський район)</t>
  </si>
  <si>
    <t>22527000000</t>
  </si>
  <si>
    <t>отг. Городоцька  (Городоцький район)</t>
  </si>
  <si>
    <t>22528000000</t>
  </si>
  <si>
    <t>отг.Слобідсько-Кульчієвецька   (Кам’янець-Подільський район)</t>
  </si>
  <si>
    <t>22529000000</t>
  </si>
  <si>
    <t>отг. Антонінська  (Красилівський район)</t>
  </si>
  <si>
    <t>22530000000</t>
  </si>
  <si>
    <t>отг.Красилівська   (Красилівський район)</t>
  </si>
  <si>
    <t>22531000000</t>
  </si>
  <si>
    <t>отг. Олешинська  (Хмельницький район)</t>
  </si>
  <si>
    <t>22532000000</t>
  </si>
  <si>
    <t>отг. Солобковецька  (Ярмолинецький район)</t>
  </si>
  <si>
    <t>22533000000</t>
  </si>
  <si>
    <t>отг. Грицівська  (Шепетівський та Полонський райони)</t>
  </si>
  <si>
    <t>22534000000</t>
  </si>
  <si>
    <t>отг Вовковинецька (Деражнянський район)</t>
  </si>
  <si>
    <t>22535000000</t>
  </si>
  <si>
    <t>отг  Смотрицька  (Дунаєвецький район)</t>
  </si>
  <si>
    <t>22536000000</t>
  </si>
  <si>
    <t>отг Жванецька (Кам’янець-Подільський район)</t>
  </si>
  <si>
    <t>22537000000</t>
  </si>
  <si>
    <t>отг Староушицька   (Кам’янець-Подільський район)</t>
  </si>
  <si>
    <t>22538000000</t>
  </si>
  <si>
    <t>отг Крупецька   (Славутський район)</t>
  </si>
  <si>
    <t>22539000000</t>
  </si>
  <si>
    <t>отг Баламутівська (Ярмолинецький район)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</si>
  <si>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та нецукровий діабет)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</si>
  <si>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</si>
  <si>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освтня</t>
  </si>
  <si>
    <t>медична</t>
  </si>
  <si>
    <t>ангіогр</t>
  </si>
  <si>
    <t>відшкод</t>
  </si>
  <si>
    <t>інгал</t>
  </si>
  <si>
    <t>швидка</t>
  </si>
  <si>
    <t>ризик</t>
  </si>
  <si>
    <t>житло дітям</t>
  </si>
  <si>
    <t>дороги</t>
  </si>
  <si>
    <t>дотація</t>
  </si>
  <si>
    <t>базова</t>
  </si>
  <si>
    <t>соц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</si>
  <si>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</si>
  <si>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</si>
  <si>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надання  пільг  та  житлових субсидій населенню на придбання  твердого  та  рідкого  пічного  побутового   палива і скрапленого газу за рахунок відповідної субвенції з державного бюджету</t>
  </si>
  <si>
    <t xml:space="preserve">Субвенція з місцевого бюджету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</si>
  <si>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</si>
  <si>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Міжбюджетні трансферти з обласного бюджету місцевим бюджетам на 2018 рік</t>
  </si>
  <si>
    <t xml:space="preserve">С у б в е н ц і ї  </t>
  </si>
  <si>
    <t xml:space="preserve">Загальний фонд </t>
  </si>
  <si>
    <t>від 22 грудня 2017 року  № 34-17/2017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</si>
</sst>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  <numFmt numFmtId="195" formatCode="#,##0.000"/>
  </numFmts>
  <fonts count="46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0"/>
    </font>
    <font>
      <sz val="12"/>
      <color indexed="10"/>
      <name val="Arial"/>
      <family val="2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6"/>
      <name val="Times New Roman"/>
      <family val="1"/>
    </font>
    <font>
      <sz val="16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4" fontId="0" fillId="0" borderId="0" xfId="0" applyNumberFormat="1" applyFill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94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194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94" fontId="5" fillId="0" borderId="0" xfId="0" applyNumberFormat="1" applyFont="1" applyFill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wrapText="1"/>
    </xf>
    <xf numFmtId="194" fontId="10" fillId="0" borderId="10" xfId="0" applyNumberFormat="1" applyFont="1" applyFill="1" applyBorder="1" applyAlignment="1">
      <alignment horizontal="center" vertical="center" wrapText="1"/>
    </xf>
    <xf numFmtId="194" fontId="11" fillId="0" borderId="0" xfId="0" applyNumberFormat="1" applyFont="1" applyFill="1" applyAlignment="1">
      <alignment horizontal="center" vertical="center" wrapText="1"/>
    </xf>
    <xf numFmtId="188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86" fontId="4" fillId="0" borderId="0" xfId="44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90"/>
  <sheetViews>
    <sheetView tabSelected="1" view="pageBreakPreview" zoomScale="50" zoomScaleNormal="50" zoomScaleSheetLayoutView="50" zoomScalePageLayoutView="0" workbookViewId="0" topLeftCell="A1">
      <pane xSplit="2" ySplit="9" topLeftCell="C6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2" sqref="F2:G2"/>
    </sheetView>
  </sheetViews>
  <sheetFormatPr defaultColWidth="9.140625" defaultRowHeight="12.75"/>
  <cols>
    <col min="1" max="1" width="18.421875" style="12" customWidth="1"/>
    <col min="2" max="2" width="52.00390625" style="12" customWidth="1"/>
    <col min="3" max="3" width="24.28125" style="13" customWidth="1"/>
    <col min="4" max="4" width="57.8515625" style="1" customWidth="1"/>
    <col min="5" max="5" width="35.57421875" style="1" customWidth="1"/>
    <col min="6" max="6" width="23.8515625" style="1" customWidth="1"/>
    <col min="7" max="7" width="43.8515625" style="1" customWidth="1"/>
    <col min="8" max="8" width="41.28125" style="1" customWidth="1"/>
    <col min="9" max="9" width="35.00390625" style="1" customWidth="1"/>
    <col min="10" max="10" width="36.57421875" style="1" customWidth="1"/>
    <col min="11" max="11" width="25.00390625" style="12" customWidth="1"/>
    <col min="12" max="12" width="17.421875" style="12" customWidth="1"/>
    <col min="13" max="13" width="16.421875" style="12" bestFit="1" customWidth="1"/>
    <col min="14" max="14" width="10.421875" style="12" bestFit="1" customWidth="1"/>
    <col min="15" max="15" width="13.28125" style="12" bestFit="1" customWidth="1"/>
    <col min="16" max="17" width="9.28125" style="12" bestFit="1" customWidth="1"/>
    <col min="18" max="18" width="10.421875" style="12" bestFit="1" customWidth="1"/>
    <col min="19" max="19" width="12.57421875" style="12" customWidth="1"/>
    <col min="20" max="20" width="11.57421875" style="12" bestFit="1" customWidth="1"/>
    <col min="21" max="21" width="14.421875" style="12" bestFit="1" customWidth="1"/>
    <col min="22" max="22" width="16.421875" style="12" bestFit="1" customWidth="1"/>
    <col min="23" max="23" width="17.57421875" style="12" bestFit="1" customWidth="1"/>
    <col min="24" max="24" width="11.57421875" style="12" bestFit="1" customWidth="1"/>
    <col min="25" max="16384" width="9.140625" style="12" customWidth="1"/>
  </cols>
  <sheetData>
    <row r="1" spans="4:11" s="31" customFormat="1" ht="60" customHeight="1">
      <c r="D1" s="32"/>
      <c r="E1" s="32"/>
      <c r="F1" s="55" t="s">
        <v>84</v>
      </c>
      <c r="G1" s="55"/>
      <c r="H1" s="33"/>
      <c r="I1" s="55"/>
      <c r="J1" s="55"/>
      <c r="K1" s="33"/>
    </row>
    <row r="2" spans="4:11" s="31" customFormat="1" ht="23.25" customHeight="1">
      <c r="D2" s="32"/>
      <c r="E2" s="32"/>
      <c r="F2" s="55" t="s">
        <v>134</v>
      </c>
      <c r="G2" s="55"/>
      <c r="H2" s="32"/>
      <c r="I2" s="57"/>
      <c r="J2" s="57"/>
      <c r="K2" s="33"/>
    </row>
    <row r="3" spans="2:10" s="31" customFormat="1" ht="21" customHeight="1">
      <c r="B3" s="34"/>
      <c r="C3" s="56" t="s">
        <v>131</v>
      </c>
      <c r="D3" s="56"/>
      <c r="E3" s="56"/>
      <c r="F3" s="56"/>
      <c r="G3" s="34"/>
      <c r="H3" s="35"/>
      <c r="I3" s="35"/>
      <c r="J3" s="35"/>
    </row>
    <row r="4" spans="1:10" s="31" customFormat="1" ht="12.75" customHeight="1">
      <c r="A4" s="56"/>
      <c r="B4" s="56"/>
      <c r="C4" s="56"/>
      <c r="D4" s="56"/>
      <c r="E4" s="56"/>
      <c r="F4" s="56"/>
      <c r="G4" s="56"/>
      <c r="H4" s="34"/>
      <c r="I4" s="34"/>
      <c r="J4" s="34"/>
    </row>
    <row r="5" spans="1:10" s="31" customFormat="1" ht="15.75" customHeight="1">
      <c r="A5" s="36"/>
      <c r="B5" s="36"/>
      <c r="C5" s="36"/>
      <c r="D5" s="36"/>
      <c r="E5" s="36"/>
      <c r="F5" s="32"/>
      <c r="G5" s="8" t="s">
        <v>76</v>
      </c>
      <c r="H5" s="32"/>
      <c r="I5" s="32"/>
      <c r="J5" s="8" t="s">
        <v>76</v>
      </c>
    </row>
    <row r="6" spans="1:10" s="31" customFormat="1" ht="25.5" customHeight="1">
      <c r="A6" s="47" t="s">
        <v>28</v>
      </c>
      <c r="B6" s="47" t="s">
        <v>29</v>
      </c>
      <c r="C6" s="52" t="s">
        <v>126</v>
      </c>
      <c r="D6" s="49" t="s">
        <v>132</v>
      </c>
      <c r="E6" s="50"/>
      <c r="F6" s="50"/>
      <c r="G6" s="50"/>
      <c r="H6" s="50"/>
      <c r="I6" s="51"/>
      <c r="J6" s="48" t="s">
        <v>27</v>
      </c>
    </row>
    <row r="7" spans="1:10" s="31" customFormat="1" ht="36" customHeight="1">
      <c r="A7" s="47"/>
      <c r="B7" s="47"/>
      <c r="C7" s="53"/>
      <c r="D7" s="49" t="s">
        <v>133</v>
      </c>
      <c r="E7" s="50"/>
      <c r="F7" s="50"/>
      <c r="G7" s="51"/>
      <c r="H7" s="44"/>
      <c r="I7" s="45"/>
      <c r="J7" s="48"/>
    </row>
    <row r="8" spans="1:10" s="7" customFormat="1" ht="329.25" customHeight="1">
      <c r="A8" s="47"/>
      <c r="B8" s="47"/>
      <c r="C8" s="54"/>
      <c r="D8" s="10" t="s">
        <v>130</v>
      </c>
      <c r="E8" s="6" t="s">
        <v>129</v>
      </c>
      <c r="F8" s="6" t="s">
        <v>128</v>
      </c>
      <c r="G8" s="6" t="s">
        <v>127</v>
      </c>
      <c r="H8" s="29" t="s">
        <v>113</v>
      </c>
      <c r="I8" s="29" t="s">
        <v>112</v>
      </c>
      <c r="J8" s="48"/>
    </row>
    <row r="9" spans="1:10" s="31" customFormat="1" ht="15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2" s="31" customFormat="1" ht="27" customHeight="1">
      <c r="A10" s="6" t="s">
        <v>30</v>
      </c>
      <c r="B10" s="3" t="s">
        <v>0</v>
      </c>
      <c r="C10" s="10">
        <v>12250931</v>
      </c>
      <c r="D10" s="10">
        <v>343735700</v>
      </c>
      <c r="E10" s="10">
        <v>523967300</v>
      </c>
      <c r="F10" s="10">
        <v>60000</v>
      </c>
      <c r="G10" s="10">
        <v>851000</v>
      </c>
      <c r="H10" s="10">
        <v>2835500</v>
      </c>
      <c r="I10" s="10">
        <v>6595200</v>
      </c>
      <c r="J10" s="11">
        <f>SUM(C10:I10)</f>
        <v>890295631</v>
      </c>
      <c r="K10" s="37"/>
      <c r="L10" s="38"/>
    </row>
    <row r="11" spans="1:12" s="31" customFormat="1" ht="22.5" customHeight="1">
      <c r="A11" s="6" t="s">
        <v>31</v>
      </c>
      <c r="B11" s="3" t="s">
        <v>1</v>
      </c>
      <c r="C11" s="10">
        <v>3055294</v>
      </c>
      <c r="D11" s="10">
        <v>139444500</v>
      </c>
      <c r="E11" s="10">
        <v>199395800</v>
      </c>
      <c r="F11" s="10">
        <v>177000</v>
      </c>
      <c r="G11" s="10">
        <v>487600</v>
      </c>
      <c r="H11" s="10">
        <v>1498500</v>
      </c>
      <c r="I11" s="10">
        <v>1893200</v>
      </c>
      <c r="J11" s="11">
        <f aca="true" t="shared" si="0" ref="J11:J40">SUM(C11:I11)</f>
        <v>345951894</v>
      </c>
      <c r="K11" s="37"/>
      <c r="L11" s="38"/>
    </row>
    <row r="12" spans="1:12" s="31" customFormat="1" ht="22.5" customHeight="1">
      <c r="A12" s="6">
        <v>22203000000</v>
      </c>
      <c r="B12" s="3" t="s">
        <v>2</v>
      </c>
      <c r="C12" s="10">
        <v>971571</v>
      </c>
      <c r="D12" s="10">
        <v>50235400</v>
      </c>
      <c r="E12" s="10">
        <v>10853100</v>
      </c>
      <c r="F12" s="10">
        <v>234000</v>
      </c>
      <c r="G12" s="10">
        <v>397600</v>
      </c>
      <c r="H12" s="10">
        <v>127300</v>
      </c>
      <c r="I12" s="10">
        <v>443100</v>
      </c>
      <c r="J12" s="11">
        <f t="shared" si="0"/>
        <v>63262071</v>
      </c>
      <c r="K12" s="37"/>
      <c r="L12" s="38"/>
    </row>
    <row r="13" spans="1:12" s="31" customFormat="1" ht="22.5" customHeight="1">
      <c r="A13" s="6">
        <v>22204000000</v>
      </c>
      <c r="B13" s="3" t="s">
        <v>3</v>
      </c>
      <c r="C13" s="10">
        <v>1204524</v>
      </c>
      <c r="D13" s="10">
        <v>58088600</v>
      </c>
      <c r="E13" s="10">
        <v>89053100</v>
      </c>
      <c r="F13" s="10">
        <v>1280000</v>
      </c>
      <c r="G13" s="10">
        <v>426100</v>
      </c>
      <c r="H13" s="10"/>
      <c r="I13" s="10"/>
      <c r="J13" s="11">
        <f t="shared" si="0"/>
        <v>150052324</v>
      </c>
      <c r="K13" s="37"/>
      <c r="L13" s="38"/>
    </row>
    <row r="14" spans="1:12" s="31" customFormat="1" ht="22.5" customHeight="1">
      <c r="A14" s="6">
        <v>22205000000</v>
      </c>
      <c r="B14" s="3" t="s">
        <v>4</v>
      </c>
      <c r="C14" s="10">
        <v>961909</v>
      </c>
      <c r="D14" s="10">
        <v>56611900</v>
      </c>
      <c r="E14" s="10">
        <v>139447100</v>
      </c>
      <c r="F14" s="10">
        <v>133000</v>
      </c>
      <c r="G14" s="10">
        <v>427700</v>
      </c>
      <c r="H14" s="10"/>
      <c r="I14" s="10"/>
      <c r="J14" s="11">
        <f t="shared" si="0"/>
        <v>197581609</v>
      </c>
      <c r="K14" s="37"/>
      <c r="L14" s="38"/>
    </row>
    <row r="15" spans="1:12" s="31" customFormat="1" ht="22.5" customHeight="1">
      <c r="A15" s="6">
        <v>22206000000</v>
      </c>
      <c r="B15" s="3" t="s">
        <v>5</v>
      </c>
      <c r="C15" s="10">
        <v>1671879</v>
      </c>
      <c r="D15" s="10">
        <v>73829800</v>
      </c>
      <c r="E15" s="10">
        <v>124153000</v>
      </c>
      <c r="F15" s="10">
        <v>1237000</v>
      </c>
      <c r="G15" s="10">
        <v>694800</v>
      </c>
      <c r="H15" s="10"/>
      <c r="I15" s="10"/>
      <c r="J15" s="11">
        <f t="shared" si="0"/>
        <v>201586479</v>
      </c>
      <c r="K15" s="37"/>
      <c r="L15" s="38"/>
    </row>
    <row r="16" spans="1:12" s="31" customFormat="1" ht="22.5" customHeight="1">
      <c r="A16" s="6" t="s">
        <v>32</v>
      </c>
      <c r="B16" s="3" t="s">
        <v>6</v>
      </c>
      <c r="C16" s="10">
        <v>11650793</v>
      </c>
      <c r="D16" s="10">
        <v>53320200</v>
      </c>
      <c r="E16" s="10">
        <v>69857100</v>
      </c>
      <c r="F16" s="10">
        <v>2944000</v>
      </c>
      <c r="G16" s="10">
        <v>1015200</v>
      </c>
      <c r="H16" s="10">
        <v>360100</v>
      </c>
      <c r="I16" s="10">
        <v>358900</v>
      </c>
      <c r="J16" s="11">
        <f t="shared" si="0"/>
        <v>139506293</v>
      </c>
      <c r="K16" s="37"/>
      <c r="L16" s="38"/>
    </row>
    <row r="17" spans="1:12" s="31" customFormat="1" ht="22.5" customHeight="1">
      <c r="A17" s="6">
        <v>22302000000</v>
      </c>
      <c r="B17" s="3" t="s">
        <v>7</v>
      </c>
      <c r="C17" s="10">
        <v>11688008</v>
      </c>
      <c r="D17" s="10">
        <v>39046300</v>
      </c>
      <c r="E17" s="10">
        <v>61354500</v>
      </c>
      <c r="F17" s="10">
        <v>2632000</v>
      </c>
      <c r="G17" s="10">
        <v>1265300</v>
      </c>
      <c r="H17" s="10">
        <v>366200</v>
      </c>
      <c r="I17" s="10">
        <v>457700</v>
      </c>
      <c r="J17" s="11">
        <f t="shared" si="0"/>
        <v>116810008</v>
      </c>
      <c r="K17" s="37"/>
      <c r="L17" s="38"/>
    </row>
    <row r="18" spans="1:12" s="31" customFormat="1" ht="22.5" customHeight="1">
      <c r="A18" s="6">
        <v>22303000000</v>
      </c>
      <c r="B18" s="3" t="s">
        <v>8</v>
      </c>
      <c r="C18" s="10">
        <v>6037604</v>
      </c>
      <c r="D18" s="10">
        <v>61854900</v>
      </c>
      <c r="E18" s="10">
        <v>157330800</v>
      </c>
      <c r="F18" s="10">
        <v>1227000</v>
      </c>
      <c r="G18" s="10">
        <v>2217900</v>
      </c>
      <c r="H18" s="10">
        <v>691000</v>
      </c>
      <c r="I18" s="10">
        <v>1300000</v>
      </c>
      <c r="J18" s="11">
        <f t="shared" si="0"/>
        <v>230659204</v>
      </c>
      <c r="K18" s="37"/>
      <c r="L18" s="38"/>
    </row>
    <row r="19" spans="1:12" s="31" customFormat="1" ht="22.5" customHeight="1">
      <c r="A19" s="6">
        <v>22304000000</v>
      </c>
      <c r="B19" s="3" t="s">
        <v>9</v>
      </c>
      <c r="C19" s="10">
        <v>6087925</v>
      </c>
      <c r="D19" s="10">
        <v>82189100</v>
      </c>
      <c r="E19" s="10">
        <v>111296200</v>
      </c>
      <c r="F19" s="10">
        <v>3206000</v>
      </c>
      <c r="G19" s="10">
        <v>985900</v>
      </c>
      <c r="H19" s="10">
        <v>658900</v>
      </c>
      <c r="I19" s="10">
        <v>893500</v>
      </c>
      <c r="J19" s="11">
        <f t="shared" si="0"/>
        <v>205317525</v>
      </c>
      <c r="K19" s="37"/>
      <c r="L19" s="38"/>
    </row>
    <row r="20" spans="1:12" s="31" customFormat="1" ht="22.5" customHeight="1">
      <c r="A20" s="6">
        <v>22305000000</v>
      </c>
      <c r="B20" s="3" t="s">
        <v>10</v>
      </c>
      <c r="C20" s="10">
        <v>9246627</v>
      </c>
      <c r="D20" s="10">
        <v>66935700</v>
      </c>
      <c r="E20" s="10">
        <v>53562500</v>
      </c>
      <c r="F20" s="10">
        <v>4704000</v>
      </c>
      <c r="G20" s="10">
        <v>478200</v>
      </c>
      <c r="H20" s="10">
        <v>375700</v>
      </c>
      <c r="I20" s="10">
        <v>585900</v>
      </c>
      <c r="J20" s="11">
        <f t="shared" si="0"/>
        <v>135888627</v>
      </c>
      <c r="K20" s="37"/>
      <c r="L20" s="38"/>
    </row>
    <row r="21" spans="1:12" s="31" customFormat="1" ht="22.5" customHeight="1">
      <c r="A21" s="6">
        <v>22306000000</v>
      </c>
      <c r="B21" s="3" t="s">
        <v>26</v>
      </c>
      <c r="C21" s="10">
        <v>3113515</v>
      </c>
      <c r="D21" s="10">
        <v>119682200</v>
      </c>
      <c r="E21" s="10">
        <v>164673400</v>
      </c>
      <c r="F21" s="10">
        <v>7061000</v>
      </c>
      <c r="G21" s="10">
        <v>2143100</v>
      </c>
      <c r="H21" s="10"/>
      <c r="I21" s="10">
        <v>1387900</v>
      </c>
      <c r="J21" s="11">
        <f t="shared" si="0"/>
        <v>298061115</v>
      </c>
      <c r="K21" s="37"/>
      <c r="L21" s="38"/>
    </row>
    <row r="22" spans="1:12" s="31" customFormat="1" ht="22.5" customHeight="1">
      <c r="A22" s="6">
        <v>22307000000</v>
      </c>
      <c r="B22" s="3" t="s">
        <v>11</v>
      </c>
      <c r="C22" s="10">
        <v>21099356</v>
      </c>
      <c r="D22" s="10">
        <v>69067100</v>
      </c>
      <c r="E22" s="10">
        <v>78209100</v>
      </c>
      <c r="F22" s="10">
        <v>9888000</v>
      </c>
      <c r="G22" s="10">
        <v>457600</v>
      </c>
      <c r="H22" s="10">
        <v>704300</v>
      </c>
      <c r="I22" s="10">
        <v>842300</v>
      </c>
      <c r="J22" s="11">
        <f t="shared" si="0"/>
        <v>180267756</v>
      </c>
      <c r="K22" s="37"/>
      <c r="L22" s="38"/>
    </row>
    <row r="23" spans="1:12" s="31" customFormat="1" ht="22.5" customHeight="1">
      <c r="A23" s="6">
        <v>22308000000</v>
      </c>
      <c r="B23" s="3" t="s">
        <v>12</v>
      </c>
      <c r="C23" s="10">
        <v>10864649</v>
      </c>
      <c r="D23" s="10">
        <v>128202900</v>
      </c>
      <c r="E23" s="10">
        <v>128708100</v>
      </c>
      <c r="F23" s="10">
        <v>13246000</v>
      </c>
      <c r="G23" s="10">
        <v>1682800</v>
      </c>
      <c r="H23" s="10">
        <v>857400</v>
      </c>
      <c r="I23" s="10">
        <v>1307300</v>
      </c>
      <c r="J23" s="11">
        <f t="shared" si="0"/>
        <v>284869149</v>
      </c>
      <c r="K23" s="37"/>
      <c r="L23" s="38"/>
    </row>
    <row r="24" spans="1:12" s="31" customFormat="1" ht="22.5" customHeight="1">
      <c r="A24" s="6">
        <v>22309000000</v>
      </c>
      <c r="B24" s="3" t="s">
        <v>13</v>
      </c>
      <c r="C24" s="10">
        <v>17445906</v>
      </c>
      <c r="D24" s="10">
        <v>105948800</v>
      </c>
      <c r="E24" s="10">
        <v>180396600</v>
      </c>
      <c r="F24" s="10">
        <v>2203000</v>
      </c>
      <c r="G24" s="10">
        <v>1356700</v>
      </c>
      <c r="H24" s="10">
        <v>687200</v>
      </c>
      <c r="I24" s="10">
        <v>911800</v>
      </c>
      <c r="J24" s="11">
        <f t="shared" si="0"/>
        <v>308950006</v>
      </c>
      <c r="K24" s="37"/>
      <c r="L24" s="38"/>
    </row>
    <row r="25" spans="1:12" s="31" customFormat="1" ht="22.5" customHeight="1">
      <c r="A25" s="6">
        <v>22310000000</v>
      </c>
      <c r="B25" s="3" t="s">
        <v>14</v>
      </c>
      <c r="C25" s="10">
        <v>798312</v>
      </c>
      <c r="D25" s="10">
        <v>51361300</v>
      </c>
      <c r="E25" s="10">
        <v>44389500</v>
      </c>
      <c r="F25" s="10">
        <v>9411000</v>
      </c>
      <c r="G25" s="10">
        <v>1507200</v>
      </c>
      <c r="H25" s="10"/>
      <c r="I25" s="10">
        <v>446800</v>
      </c>
      <c r="J25" s="11">
        <f t="shared" si="0"/>
        <v>107914112</v>
      </c>
      <c r="K25" s="37"/>
      <c r="L25" s="38"/>
    </row>
    <row r="26" spans="1:12" s="31" customFormat="1" ht="22.5" customHeight="1">
      <c r="A26" s="6">
        <v>22311000000</v>
      </c>
      <c r="B26" s="3" t="s">
        <v>15</v>
      </c>
      <c r="C26" s="10">
        <v>2496238</v>
      </c>
      <c r="D26" s="10">
        <v>51795400</v>
      </c>
      <c r="E26" s="10">
        <v>49809600</v>
      </c>
      <c r="F26" s="10">
        <v>5975000</v>
      </c>
      <c r="G26" s="10">
        <v>883100</v>
      </c>
      <c r="H26" s="10"/>
      <c r="I26" s="10">
        <v>637200</v>
      </c>
      <c r="J26" s="11">
        <f t="shared" si="0"/>
        <v>111596538</v>
      </c>
      <c r="K26" s="37"/>
      <c r="L26" s="38"/>
    </row>
    <row r="27" spans="1:12" s="31" customFormat="1" ht="22.5" customHeight="1">
      <c r="A27" s="6">
        <v>22312000000</v>
      </c>
      <c r="B27" s="3" t="s">
        <v>16</v>
      </c>
      <c r="C27" s="10">
        <v>3571806</v>
      </c>
      <c r="D27" s="10">
        <v>111185900</v>
      </c>
      <c r="E27" s="10">
        <v>121879200</v>
      </c>
      <c r="F27" s="10">
        <v>6980000</v>
      </c>
      <c r="G27" s="10">
        <v>659900</v>
      </c>
      <c r="H27" s="10">
        <v>579400</v>
      </c>
      <c r="I27" s="10">
        <v>915500</v>
      </c>
      <c r="J27" s="11">
        <f t="shared" si="0"/>
        <v>245771706</v>
      </c>
      <c r="K27" s="37"/>
      <c r="L27" s="38"/>
    </row>
    <row r="28" spans="1:12" s="31" customFormat="1" ht="22.5" customHeight="1">
      <c r="A28" s="6">
        <v>22313000000</v>
      </c>
      <c r="B28" s="3" t="s">
        <v>17</v>
      </c>
      <c r="C28" s="10">
        <v>9923451</v>
      </c>
      <c r="D28" s="10">
        <v>62704600</v>
      </c>
      <c r="E28" s="10">
        <v>42035300</v>
      </c>
      <c r="F28" s="10">
        <v>8504000</v>
      </c>
      <c r="G28" s="10">
        <v>146400</v>
      </c>
      <c r="H28" s="10">
        <v>973700</v>
      </c>
      <c r="I28" s="10">
        <v>1223100</v>
      </c>
      <c r="J28" s="11">
        <f t="shared" si="0"/>
        <v>125510551</v>
      </c>
      <c r="K28" s="37"/>
      <c r="L28" s="38"/>
    </row>
    <row r="29" spans="1:12" s="31" customFormat="1" ht="22.5" customHeight="1">
      <c r="A29" s="6">
        <v>22314000000</v>
      </c>
      <c r="B29" s="3" t="s">
        <v>18</v>
      </c>
      <c r="C29" s="10">
        <v>18660585</v>
      </c>
      <c r="D29" s="10">
        <v>58091600</v>
      </c>
      <c r="E29" s="10">
        <v>86478900</v>
      </c>
      <c r="F29" s="10">
        <v>4185000</v>
      </c>
      <c r="G29" s="10">
        <v>605400</v>
      </c>
      <c r="H29" s="10">
        <v>959900</v>
      </c>
      <c r="I29" s="10">
        <v>1512400</v>
      </c>
      <c r="J29" s="11">
        <f t="shared" si="0"/>
        <v>170493785</v>
      </c>
      <c r="K29" s="37"/>
      <c r="L29" s="38"/>
    </row>
    <row r="30" spans="1:12" s="31" customFormat="1" ht="22.5" customHeight="1">
      <c r="A30" s="6">
        <v>22315000000</v>
      </c>
      <c r="B30" s="3" t="s">
        <v>19</v>
      </c>
      <c r="C30" s="10">
        <v>0</v>
      </c>
      <c r="D30" s="10">
        <v>37462000</v>
      </c>
      <c r="E30" s="10">
        <v>54555900</v>
      </c>
      <c r="F30" s="10">
        <v>2141000</v>
      </c>
      <c r="G30" s="10">
        <v>71700</v>
      </c>
      <c r="H30" s="10"/>
      <c r="I30" s="10"/>
      <c r="J30" s="11">
        <f t="shared" si="0"/>
        <v>94230600</v>
      </c>
      <c r="K30" s="37"/>
      <c r="L30" s="38"/>
    </row>
    <row r="31" spans="1:12" s="31" customFormat="1" ht="22.5" customHeight="1">
      <c r="A31" s="6">
        <v>22316000000</v>
      </c>
      <c r="B31" s="3" t="s">
        <v>20</v>
      </c>
      <c r="C31" s="10">
        <v>18329591</v>
      </c>
      <c r="D31" s="10">
        <v>45893100</v>
      </c>
      <c r="E31" s="10">
        <v>110508100</v>
      </c>
      <c r="F31" s="10">
        <v>598000</v>
      </c>
      <c r="G31" s="10">
        <v>449000</v>
      </c>
      <c r="H31" s="10">
        <v>392900</v>
      </c>
      <c r="I31" s="10">
        <v>527300</v>
      </c>
      <c r="J31" s="11">
        <f t="shared" si="0"/>
        <v>176697991</v>
      </c>
      <c r="K31" s="37"/>
      <c r="L31" s="38"/>
    </row>
    <row r="32" spans="1:12" s="31" customFormat="1" ht="22.5" customHeight="1">
      <c r="A32" s="6">
        <v>22317000000</v>
      </c>
      <c r="B32" s="3" t="s">
        <v>21</v>
      </c>
      <c r="C32" s="10">
        <v>9538566</v>
      </c>
      <c r="D32" s="10">
        <v>81504900</v>
      </c>
      <c r="E32" s="10">
        <v>144463100</v>
      </c>
      <c r="F32" s="10">
        <v>2051000</v>
      </c>
      <c r="G32" s="10">
        <v>739400</v>
      </c>
      <c r="H32" s="10">
        <v>581000</v>
      </c>
      <c r="I32" s="10">
        <v>816600</v>
      </c>
      <c r="J32" s="11">
        <f t="shared" si="0"/>
        <v>239694566</v>
      </c>
      <c r="K32" s="37"/>
      <c r="L32" s="38"/>
    </row>
    <row r="33" spans="1:12" s="31" customFormat="1" ht="22.5" customHeight="1">
      <c r="A33" s="6">
        <v>22318000000</v>
      </c>
      <c r="B33" s="3" t="s">
        <v>22</v>
      </c>
      <c r="C33" s="10">
        <v>8709766</v>
      </c>
      <c r="D33" s="10">
        <v>54712700</v>
      </c>
      <c r="E33" s="10">
        <v>105161000</v>
      </c>
      <c r="F33" s="10">
        <v>2815000</v>
      </c>
      <c r="G33" s="10">
        <v>788300</v>
      </c>
      <c r="H33" s="10">
        <v>508700</v>
      </c>
      <c r="I33" s="10">
        <v>772700</v>
      </c>
      <c r="J33" s="11">
        <f t="shared" si="0"/>
        <v>173468166</v>
      </c>
      <c r="K33" s="37"/>
      <c r="L33" s="38"/>
    </row>
    <row r="34" spans="1:12" s="31" customFormat="1" ht="22.5" customHeight="1">
      <c r="A34" s="6">
        <v>22319000000</v>
      </c>
      <c r="B34" s="3" t="s">
        <v>23</v>
      </c>
      <c r="C34" s="10">
        <v>9103924</v>
      </c>
      <c r="D34" s="10">
        <v>75578800</v>
      </c>
      <c r="E34" s="10">
        <v>52833800</v>
      </c>
      <c r="F34" s="10">
        <v>8412000</v>
      </c>
      <c r="G34" s="10">
        <v>207400</v>
      </c>
      <c r="H34" s="10">
        <v>1044900</v>
      </c>
      <c r="I34" s="10">
        <v>1549000</v>
      </c>
      <c r="J34" s="11">
        <f t="shared" si="0"/>
        <v>148729824</v>
      </c>
      <c r="K34" s="37"/>
      <c r="L34" s="38"/>
    </row>
    <row r="35" spans="1:12" s="31" customFormat="1" ht="22.5" customHeight="1">
      <c r="A35" s="6">
        <v>22320000000</v>
      </c>
      <c r="B35" s="3" t="s">
        <v>24</v>
      </c>
      <c r="C35" s="10">
        <v>12736395</v>
      </c>
      <c r="D35" s="10">
        <v>59840800</v>
      </c>
      <c r="E35" s="10">
        <v>81848300</v>
      </c>
      <c r="F35" s="10">
        <v>3403000</v>
      </c>
      <c r="G35" s="10">
        <v>1284300</v>
      </c>
      <c r="H35" s="10">
        <v>354800</v>
      </c>
      <c r="I35" s="10">
        <v>651800</v>
      </c>
      <c r="J35" s="11">
        <f t="shared" si="0"/>
        <v>160119395</v>
      </c>
      <c r="K35" s="37"/>
      <c r="L35" s="38"/>
    </row>
    <row r="36" spans="1:12" s="30" customFormat="1" ht="18">
      <c r="A36" s="43" t="s">
        <v>33</v>
      </c>
      <c r="B36" s="4" t="s">
        <v>34</v>
      </c>
      <c r="C36" s="10">
        <v>4262265</v>
      </c>
      <c r="D36" s="11"/>
      <c r="E36" s="11"/>
      <c r="F36" s="11"/>
      <c r="G36" s="11"/>
      <c r="H36" s="10"/>
      <c r="I36" s="10"/>
      <c r="J36" s="11">
        <f t="shared" si="0"/>
        <v>4262265</v>
      </c>
      <c r="K36" s="37"/>
      <c r="L36" s="38"/>
    </row>
    <row r="37" spans="1:12" s="30" customFormat="1" ht="18">
      <c r="A37" s="43" t="s">
        <v>35</v>
      </c>
      <c r="B37" s="4" t="s">
        <v>36</v>
      </c>
      <c r="C37" s="10">
        <v>2990844</v>
      </c>
      <c r="D37" s="11"/>
      <c r="E37" s="11"/>
      <c r="F37" s="11"/>
      <c r="G37" s="11"/>
      <c r="H37" s="10"/>
      <c r="I37" s="10"/>
      <c r="J37" s="11">
        <f t="shared" si="0"/>
        <v>2990844</v>
      </c>
      <c r="K37" s="37"/>
      <c r="L37" s="38"/>
    </row>
    <row r="38" spans="1:12" s="30" customFormat="1" ht="18">
      <c r="A38" s="43" t="s">
        <v>37</v>
      </c>
      <c r="B38" s="4" t="s">
        <v>38</v>
      </c>
      <c r="C38" s="10">
        <v>14526678</v>
      </c>
      <c r="D38" s="11"/>
      <c r="E38" s="11"/>
      <c r="F38" s="11"/>
      <c r="G38" s="11"/>
      <c r="H38" s="10"/>
      <c r="I38" s="10"/>
      <c r="J38" s="11">
        <f t="shared" si="0"/>
        <v>14526678</v>
      </c>
      <c r="K38" s="37"/>
      <c r="L38" s="38"/>
    </row>
    <row r="39" spans="1:12" s="30" customFormat="1" ht="18">
      <c r="A39" s="43" t="s">
        <v>39</v>
      </c>
      <c r="B39" s="4" t="s">
        <v>85</v>
      </c>
      <c r="C39" s="10">
        <v>3957797</v>
      </c>
      <c r="D39" s="11"/>
      <c r="E39" s="11"/>
      <c r="F39" s="11"/>
      <c r="G39" s="11"/>
      <c r="H39" s="10"/>
      <c r="I39" s="10"/>
      <c r="J39" s="11">
        <f t="shared" si="0"/>
        <v>3957797</v>
      </c>
      <c r="K39" s="37"/>
      <c r="L39" s="38"/>
    </row>
    <row r="40" spans="1:12" s="30" customFormat="1" ht="18">
      <c r="A40" s="43" t="s">
        <v>40</v>
      </c>
      <c r="B40" s="4" t="s">
        <v>41</v>
      </c>
      <c r="C40" s="10">
        <v>2979996</v>
      </c>
      <c r="D40" s="11"/>
      <c r="E40" s="11"/>
      <c r="F40" s="11"/>
      <c r="G40" s="11"/>
      <c r="H40" s="10"/>
      <c r="I40" s="10"/>
      <c r="J40" s="11">
        <f t="shared" si="0"/>
        <v>2979996</v>
      </c>
      <c r="K40" s="37"/>
      <c r="L40" s="38"/>
    </row>
    <row r="41" spans="1:12" s="30" customFormat="1" ht="36">
      <c r="A41" s="43" t="s">
        <v>42</v>
      </c>
      <c r="B41" s="4" t="s">
        <v>43</v>
      </c>
      <c r="C41" s="10">
        <v>5352549</v>
      </c>
      <c r="D41" s="11"/>
      <c r="E41" s="11"/>
      <c r="F41" s="11"/>
      <c r="G41" s="11"/>
      <c r="H41" s="10"/>
      <c r="I41" s="10"/>
      <c r="J41" s="11">
        <f aca="true" t="shared" si="1" ref="J41:J72">SUM(C41:I41)</f>
        <v>5352549</v>
      </c>
      <c r="K41" s="37"/>
      <c r="L41" s="38"/>
    </row>
    <row r="42" spans="1:12" s="30" customFormat="1" ht="36">
      <c r="A42" s="43" t="s">
        <v>44</v>
      </c>
      <c r="B42" s="4" t="s">
        <v>45</v>
      </c>
      <c r="C42" s="10">
        <v>16224599</v>
      </c>
      <c r="D42" s="11"/>
      <c r="E42" s="11"/>
      <c r="F42" s="11"/>
      <c r="G42" s="11"/>
      <c r="H42" s="10">
        <v>947600</v>
      </c>
      <c r="I42" s="10"/>
      <c r="J42" s="11">
        <f t="shared" si="1"/>
        <v>17172199</v>
      </c>
      <c r="K42" s="37"/>
      <c r="L42" s="38"/>
    </row>
    <row r="43" spans="1:12" s="30" customFormat="1" ht="36">
      <c r="A43" s="43" t="s">
        <v>46</v>
      </c>
      <c r="B43" s="4" t="s">
        <v>47</v>
      </c>
      <c r="C43" s="10">
        <v>5428029</v>
      </c>
      <c r="D43" s="11"/>
      <c r="E43" s="11"/>
      <c r="F43" s="11"/>
      <c r="G43" s="11"/>
      <c r="H43" s="10"/>
      <c r="I43" s="10"/>
      <c r="J43" s="11">
        <f t="shared" si="1"/>
        <v>5428029</v>
      </c>
      <c r="K43" s="37"/>
      <c r="L43" s="38"/>
    </row>
    <row r="44" spans="1:12" s="30" customFormat="1" ht="36">
      <c r="A44" s="43" t="s">
        <v>48</v>
      </c>
      <c r="B44" s="4" t="s">
        <v>49</v>
      </c>
      <c r="C44" s="10">
        <v>1597323</v>
      </c>
      <c r="D44" s="11"/>
      <c r="E44" s="11"/>
      <c r="F44" s="11"/>
      <c r="G44" s="11"/>
      <c r="H44" s="10"/>
      <c r="I44" s="10"/>
      <c r="J44" s="11">
        <f t="shared" si="1"/>
        <v>1597323</v>
      </c>
      <c r="K44" s="37"/>
      <c r="L44" s="38"/>
    </row>
    <row r="45" spans="1:12" s="30" customFormat="1" ht="36">
      <c r="A45" s="43" t="s">
        <v>50</v>
      </c>
      <c r="B45" s="4" t="s">
        <v>51</v>
      </c>
      <c r="C45" s="10">
        <v>1223273</v>
      </c>
      <c r="D45" s="11"/>
      <c r="E45" s="11"/>
      <c r="F45" s="11"/>
      <c r="G45" s="11"/>
      <c r="H45" s="10"/>
      <c r="I45" s="10"/>
      <c r="J45" s="11">
        <f t="shared" si="1"/>
        <v>1223273</v>
      </c>
      <c r="K45" s="37"/>
      <c r="L45" s="38"/>
    </row>
    <row r="46" spans="1:12" s="30" customFormat="1" ht="18">
      <c r="A46" s="43" t="s">
        <v>52</v>
      </c>
      <c r="B46" s="4" t="s">
        <v>53</v>
      </c>
      <c r="C46" s="10">
        <v>6840653</v>
      </c>
      <c r="D46" s="11"/>
      <c r="E46" s="11"/>
      <c r="F46" s="11"/>
      <c r="G46" s="11"/>
      <c r="H46" s="10">
        <v>318200</v>
      </c>
      <c r="I46" s="10"/>
      <c r="J46" s="11">
        <f t="shared" si="1"/>
        <v>7158853</v>
      </c>
      <c r="K46" s="37"/>
      <c r="L46" s="38"/>
    </row>
    <row r="47" spans="1:12" s="30" customFormat="1" ht="36">
      <c r="A47" s="43" t="s">
        <v>54</v>
      </c>
      <c r="B47" s="4" t="s">
        <v>55</v>
      </c>
      <c r="C47" s="10">
        <v>2986654</v>
      </c>
      <c r="D47" s="11"/>
      <c r="E47" s="11"/>
      <c r="F47" s="11"/>
      <c r="G47" s="11"/>
      <c r="H47" s="10"/>
      <c r="I47" s="10"/>
      <c r="J47" s="11">
        <f t="shared" si="1"/>
        <v>2986654</v>
      </c>
      <c r="K47" s="37"/>
      <c r="L47" s="38"/>
    </row>
    <row r="48" spans="1:12" s="30" customFormat="1" ht="18">
      <c r="A48" s="43" t="s">
        <v>56</v>
      </c>
      <c r="B48" s="4" t="s">
        <v>57</v>
      </c>
      <c r="C48" s="10">
        <v>3404667</v>
      </c>
      <c r="D48" s="11"/>
      <c r="E48" s="11"/>
      <c r="F48" s="11"/>
      <c r="G48" s="11"/>
      <c r="H48" s="10"/>
      <c r="I48" s="10"/>
      <c r="J48" s="11">
        <f t="shared" si="1"/>
        <v>3404667</v>
      </c>
      <c r="K48" s="37"/>
      <c r="L48" s="38"/>
    </row>
    <row r="49" spans="1:12" s="30" customFormat="1" ht="18">
      <c r="A49" s="43" t="s">
        <v>58</v>
      </c>
      <c r="B49" s="4" t="s">
        <v>59</v>
      </c>
      <c r="C49" s="10">
        <v>4139486</v>
      </c>
      <c r="D49" s="11"/>
      <c r="E49" s="11"/>
      <c r="F49" s="11"/>
      <c r="G49" s="11"/>
      <c r="H49" s="10">
        <v>56200</v>
      </c>
      <c r="I49" s="10"/>
      <c r="J49" s="11">
        <f t="shared" si="1"/>
        <v>4195686</v>
      </c>
      <c r="K49" s="37"/>
      <c r="L49" s="38"/>
    </row>
    <row r="50" spans="1:12" s="30" customFormat="1" ht="18">
      <c r="A50" s="43" t="s">
        <v>60</v>
      </c>
      <c r="B50" s="4" t="s">
        <v>61</v>
      </c>
      <c r="C50" s="10">
        <v>2055497</v>
      </c>
      <c r="D50" s="11"/>
      <c r="E50" s="11"/>
      <c r="F50" s="11"/>
      <c r="G50" s="11"/>
      <c r="H50" s="10"/>
      <c r="I50" s="10"/>
      <c r="J50" s="11">
        <f t="shared" si="1"/>
        <v>2055497</v>
      </c>
      <c r="K50" s="37"/>
      <c r="L50" s="38"/>
    </row>
    <row r="51" spans="1:12" s="30" customFormat="1" ht="30" customHeight="1">
      <c r="A51" s="43" t="s">
        <v>62</v>
      </c>
      <c r="B51" s="4" t="s">
        <v>63</v>
      </c>
      <c r="C51" s="10">
        <v>11095376</v>
      </c>
      <c r="D51" s="11"/>
      <c r="E51" s="11"/>
      <c r="F51" s="11"/>
      <c r="G51" s="11"/>
      <c r="H51" s="10">
        <v>312600</v>
      </c>
      <c r="I51" s="10"/>
      <c r="J51" s="11">
        <f t="shared" si="1"/>
        <v>11407976</v>
      </c>
      <c r="K51" s="37"/>
      <c r="L51" s="38"/>
    </row>
    <row r="52" spans="1:12" s="30" customFormat="1" ht="18">
      <c r="A52" s="43" t="s">
        <v>64</v>
      </c>
      <c r="B52" s="4" t="s">
        <v>65</v>
      </c>
      <c r="C52" s="10">
        <v>14362530</v>
      </c>
      <c r="D52" s="11"/>
      <c r="E52" s="11"/>
      <c r="F52" s="11"/>
      <c r="G52" s="11"/>
      <c r="H52" s="10"/>
      <c r="I52" s="10"/>
      <c r="J52" s="11">
        <f t="shared" si="1"/>
        <v>14362530</v>
      </c>
      <c r="K52" s="37"/>
      <c r="L52" s="38"/>
    </row>
    <row r="53" spans="1:12" s="30" customFormat="1" ht="18">
      <c r="A53" s="43" t="s">
        <v>66</v>
      </c>
      <c r="B53" s="4" t="s">
        <v>67</v>
      </c>
      <c r="C53" s="10">
        <v>2416152</v>
      </c>
      <c r="D53" s="11"/>
      <c r="E53" s="11"/>
      <c r="F53" s="11"/>
      <c r="G53" s="11"/>
      <c r="H53" s="10"/>
      <c r="I53" s="10"/>
      <c r="J53" s="11">
        <f t="shared" si="1"/>
        <v>2416152</v>
      </c>
      <c r="K53" s="37"/>
      <c r="L53" s="38"/>
    </row>
    <row r="54" spans="1:12" s="30" customFormat="1" ht="18">
      <c r="A54" s="43" t="s">
        <v>68</v>
      </c>
      <c r="B54" s="4" t="s">
        <v>69</v>
      </c>
      <c r="C54" s="10">
        <v>2375051</v>
      </c>
      <c r="D54" s="11"/>
      <c r="E54" s="11"/>
      <c r="F54" s="11"/>
      <c r="G54" s="11"/>
      <c r="H54" s="10"/>
      <c r="I54" s="10"/>
      <c r="J54" s="11">
        <f t="shared" si="1"/>
        <v>2375051</v>
      </c>
      <c r="K54" s="37"/>
      <c r="L54" s="38"/>
    </row>
    <row r="55" spans="1:12" s="30" customFormat="1" ht="18">
      <c r="A55" s="43" t="s">
        <v>70</v>
      </c>
      <c r="B55" s="4" t="s">
        <v>71</v>
      </c>
      <c r="C55" s="10">
        <v>2550885</v>
      </c>
      <c r="D55" s="11"/>
      <c r="E55" s="11"/>
      <c r="F55" s="11"/>
      <c r="G55" s="11"/>
      <c r="H55" s="10">
        <v>106800</v>
      </c>
      <c r="I55" s="10"/>
      <c r="J55" s="11">
        <f t="shared" si="1"/>
        <v>2657685</v>
      </c>
      <c r="K55" s="37"/>
      <c r="L55" s="38"/>
    </row>
    <row r="56" spans="1:12" s="30" customFormat="1" ht="36">
      <c r="A56" s="43" t="s">
        <v>72</v>
      </c>
      <c r="B56" s="4" t="s">
        <v>73</v>
      </c>
      <c r="C56" s="10">
        <v>10450605</v>
      </c>
      <c r="D56" s="11"/>
      <c r="E56" s="11"/>
      <c r="F56" s="11"/>
      <c r="G56" s="11"/>
      <c r="H56" s="10">
        <v>191000</v>
      </c>
      <c r="I56" s="10">
        <v>446800</v>
      </c>
      <c r="J56" s="11">
        <f t="shared" si="1"/>
        <v>11088405</v>
      </c>
      <c r="K56" s="37"/>
      <c r="L56" s="38"/>
    </row>
    <row r="57" spans="1:12" s="30" customFormat="1" ht="43.5" customHeight="1">
      <c r="A57" s="43" t="s">
        <v>74</v>
      </c>
      <c r="B57" s="4" t="s">
        <v>75</v>
      </c>
      <c r="C57" s="10">
        <v>6537434</v>
      </c>
      <c r="D57" s="11"/>
      <c r="E57" s="11"/>
      <c r="F57" s="11"/>
      <c r="G57" s="11"/>
      <c r="H57" s="10">
        <v>71000</v>
      </c>
      <c r="I57" s="10"/>
      <c r="J57" s="11">
        <f t="shared" si="1"/>
        <v>6608434</v>
      </c>
      <c r="K57" s="37"/>
      <c r="L57" s="38"/>
    </row>
    <row r="58" spans="1:12" s="30" customFormat="1" ht="22.5" customHeight="1">
      <c r="A58" s="43" t="s">
        <v>77</v>
      </c>
      <c r="B58" s="5" t="s">
        <v>78</v>
      </c>
      <c r="C58" s="10">
        <v>9105931</v>
      </c>
      <c r="D58" s="11"/>
      <c r="E58" s="11"/>
      <c r="F58" s="11"/>
      <c r="G58" s="11"/>
      <c r="H58" s="10"/>
      <c r="I58" s="10"/>
      <c r="J58" s="11">
        <f t="shared" si="1"/>
        <v>9105931</v>
      </c>
      <c r="K58" s="37"/>
      <c r="L58" s="38"/>
    </row>
    <row r="59" spans="1:12" s="30" customFormat="1" ht="18.75" customHeight="1">
      <c r="A59" s="43">
        <v>22524000000</v>
      </c>
      <c r="B59" s="5" t="s">
        <v>79</v>
      </c>
      <c r="C59" s="10">
        <v>1535002</v>
      </c>
      <c r="D59" s="11"/>
      <c r="E59" s="11"/>
      <c r="F59" s="11"/>
      <c r="G59" s="11"/>
      <c r="H59" s="10"/>
      <c r="I59" s="10"/>
      <c r="J59" s="11">
        <f t="shared" si="1"/>
        <v>1535002</v>
      </c>
      <c r="K59" s="37"/>
      <c r="L59" s="38"/>
    </row>
    <row r="60" spans="1:12" s="30" customFormat="1" ht="24.75" customHeight="1">
      <c r="A60" s="43" t="s">
        <v>80</v>
      </c>
      <c r="B60" s="5" t="s">
        <v>81</v>
      </c>
      <c r="C60" s="10">
        <v>4119355</v>
      </c>
      <c r="D60" s="11"/>
      <c r="E60" s="11"/>
      <c r="F60" s="11"/>
      <c r="G60" s="11"/>
      <c r="H60" s="10"/>
      <c r="I60" s="10"/>
      <c r="J60" s="11">
        <f t="shared" si="1"/>
        <v>4119355</v>
      </c>
      <c r="K60" s="37"/>
      <c r="L60" s="38"/>
    </row>
    <row r="61" spans="1:12" s="30" customFormat="1" ht="23.25" customHeight="1">
      <c r="A61" s="43" t="s">
        <v>82</v>
      </c>
      <c r="B61" s="5" t="s">
        <v>83</v>
      </c>
      <c r="C61" s="10">
        <v>7442989</v>
      </c>
      <c r="D61" s="11"/>
      <c r="E61" s="11"/>
      <c r="F61" s="11"/>
      <c r="G61" s="11"/>
      <c r="H61" s="10"/>
      <c r="I61" s="10"/>
      <c r="J61" s="11">
        <f t="shared" si="1"/>
        <v>7442989</v>
      </c>
      <c r="K61" s="37"/>
      <c r="L61" s="38"/>
    </row>
    <row r="62" spans="1:12" s="30" customFormat="1" ht="22.5" customHeight="1">
      <c r="A62" s="43" t="s">
        <v>86</v>
      </c>
      <c r="B62" s="5" t="s">
        <v>87</v>
      </c>
      <c r="C62" s="10">
        <v>11029179</v>
      </c>
      <c r="D62" s="11"/>
      <c r="E62" s="11"/>
      <c r="F62" s="11"/>
      <c r="G62" s="11"/>
      <c r="H62" s="10"/>
      <c r="I62" s="10"/>
      <c r="J62" s="11">
        <f t="shared" si="1"/>
        <v>11029179</v>
      </c>
      <c r="K62" s="37"/>
      <c r="L62" s="38"/>
    </row>
    <row r="63" spans="1:12" s="30" customFormat="1" ht="36">
      <c r="A63" s="43" t="s">
        <v>88</v>
      </c>
      <c r="B63" s="5" t="s">
        <v>89</v>
      </c>
      <c r="C63" s="10">
        <v>2085265</v>
      </c>
      <c r="D63" s="11"/>
      <c r="E63" s="11"/>
      <c r="F63" s="11"/>
      <c r="G63" s="11"/>
      <c r="H63" s="10"/>
      <c r="I63" s="10"/>
      <c r="J63" s="11">
        <f t="shared" si="1"/>
        <v>2085265</v>
      </c>
      <c r="K63" s="37"/>
      <c r="L63" s="38"/>
    </row>
    <row r="64" spans="1:12" s="30" customFormat="1" ht="18">
      <c r="A64" s="43" t="s">
        <v>90</v>
      </c>
      <c r="B64" s="5" t="s">
        <v>91</v>
      </c>
      <c r="C64" s="10">
        <v>2672076</v>
      </c>
      <c r="D64" s="11"/>
      <c r="E64" s="11"/>
      <c r="F64" s="11"/>
      <c r="G64" s="11"/>
      <c r="H64" s="10"/>
      <c r="I64" s="10"/>
      <c r="J64" s="11">
        <f t="shared" si="1"/>
        <v>2672076</v>
      </c>
      <c r="K64" s="37"/>
      <c r="L64" s="38"/>
    </row>
    <row r="65" spans="1:12" s="30" customFormat="1" ht="31.5" customHeight="1">
      <c r="A65" s="43" t="s">
        <v>92</v>
      </c>
      <c r="B65" s="5" t="s">
        <v>93</v>
      </c>
      <c r="C65" s="10">
        <v>6688358</v>
      </c>
      <c r="D65" s="11"/>
      <c r="E65" s="11"/>
      <c r="F65" s="11"/>
      <c r="G65" s="11"/>
      <c r="H65" s="10"/>
      <c r="I65" s="10"/>
      <c r="J65" s="11">
        <f t="shared" si="1"/>
        <v>6688358</v>
      </c>
      <c r="K65" s="37"/>
      <c r="L65" s="38"/>
    </row>
    <row r="66" spans="1:12" s="30" customFormat="1" ht="18">
      <c r="A66" s="43" t="s">
        <v>94</v>
      </c>
      <c r="B66" s="5" t="s">
        <v>95</v>
      </c>
      <c r="C66" s="10">
        <v>1508592</v>
      </c>
      <c r="D66" s="11"/>
      <c r="E66" s="11"/>
      <c r="F66" s="11"/>
      <c r="G66" s="11"/>
      <c r="H66" s="10"/>
      <c r="I66" s="10"/>
      <c r="J66" s="11">
        <f t="shared" si="1"/>
        <v>1508592</v>
      </c>
      <c r="K66" s="37"/>
      <c r="L66" s="38"/>
    </row>
    <row r="67" spans="1:12" s="30" customFormat="1" ht="27" customHeight="1">
      <c r="A67" s="43" t="s">
        <v>96</v>
      </c>
      <c r="B67" s="5" t="s">
        <v>97</v>
      </c>
      <c r="C67" s="10">
        <v>2204763</v>
      </c>
      <c r="D67" s="11"/>
      <c r="E67" s="11"/>
      <c r="F67" s="11"/>
      <c r="G67" s="11"/>
      <c r="H67" s="10"/>
      <c r="I67" s="10"/>
      <c r="J67" s="11">
        <f t="shared" si="1"/>
        <v>2204763</v>
      </c>
      <c r="K67" s="37"/>
      <c r="L67" s="38"/>
    </row>
    <row r="68" spans="1:12" s="30" customFormat="1" ht="36">
      <c r="A68" s="43" t="s">
        <v>98</v>
      </c>
      <c r="B68" s="5" t="s">
        <v>99</v>
      </c>
      <c r="C68" s="10">
        <v>3655063</v>
      </c>
      <c r="D68" s="11"/>
      <c r="E68" s="11"/>
      <c r="F68" s="11"/>
      <c r="G68" s="11"/>
      <c r="H68" s="10"/>
      <c r="I68" s="10"/>
      <c r="J68" s="11">
        <f t="shared" si="1"/>
        <v>3655063</v>
      </c>
      <c r="K68" s="37"/>
      <c r="L68" s="38"/>
    </row>
    <row r="69" spans="1:12" s="30" customFormat="1" ht="31.5" customHeight="1">
      <c r="A69" s="43" t="s">
        <v>100</v>
      </c>
      <c r="B69" s="5" t="s">
        <v>101</v>
      </c>
      <c r="C69" s="10">
        <v>1644813</v>
      </c>
      <c r="D69" s="11"/>
      <c r="E69" s="11"/>
      <c r="F69" s="11"/>
      <c r="G69" s="11"/>
      <c r="H69" s="10"/>
      <c r="I69" s="10"/>
      <c r="J69" s="11">
        <f t="shared" si="1"/>
        <v>1644813</v>
      </c>
      <c r="K69" s="37"/>
      <c r="L69" s="38"/>
    </row>
    <row r="70" spans="1:12" s="30" customFormat="1" ht="36" customHeight="1">
      <c r="A70" s="43" t="s">
        <v>102</v>
      </c>
      <c r="B70" s="5" t="s">
        <v>103</v>
      </c>
      <c r="C70" s="10">
        <v>2819674</v>
      </c>
      <c r="D70" s="11"/>
      <c r="E70" s="11"/>
      <c r="F70" s="11"/>
      <c r="G70" s="11"/>
      <c r="H70" s="10"/>
      <c r="I70" s="10"/>
      <c r="J70" s="11">
        <f t="shared" si="1"/>
        <v>2819674</v>
      </c>
      <c r="K70" s="37"/>
      <c r="L70" s="38"/>
    </row>
    <row r="71" spans="1:12" s="30" customFormat="1" ht="36">
      <c r="A71" s="43" t="s">
        <v>104</v>
      </c>
      <c r="B71" s="5" t="s">
        <v>105</v>
      </c>
      <c r="C71" s="10">
        <v>2192234</v>
      </c>
      <c r="D71" s="11"/>
      <c r="E71" s="11"/>
      <c r="F71" s="11"/>
      <c r="G71" s="11"/>
      <c r="H71" s="10"/>
      <c r="I71" s="10"/>
      <c r="J71" s="11">
        <f t="shared" si="1"/>
        <v>2192234</v>
      </c>
      <c r="K71" s="37"/>
      <c r="L71" s="38"/>
    </row>
    <row r="72" spans="1:12" s="30" customFormat="1" ht="36">
      <c r="A72" s="43" t="s">
        <v>106</v>
      </c>
      <c r="B72" s="5" t="s">
        <v>107</v>
      </c>
      <c r="C72" s="10">
        <v>2424127</v>
      </c>
      <c r="D72" s="11"/>
      <c r="E72" s="11"/>
      <c r="F72" s="11"/>
      <c r="G72" s="11"/>
      <c r="H72" s="10"/>
      <c r="I72" s="10"/>
      <c r="J72" s="11">
        <f t="shared" si="1"/>
        <v>2424127</v>
      </c>
      <c r="K72" s="37"/>
      <c r="L72" s="38"/>
    </row>
    <row r="73" spans="1:12" s="30" customFormat="1" ht="33" customHeight="1">
      <c r="A73" s="43" t="s">
        <v>108</v>
      </c>
      <c r="B73" s="5" t="s">
        <v>109</v>
      </c>
      <c r="C73" s="10">
        <v>1410634</v>
      </c>
      <c r="D73" s="11"/>
      <c r="E73" s="11"/>
      <c r="F73" s="11"/>
      <c r="G73" s="11"/>
      <c r="H73" s="10"/>
      <c r="I73" s="10"/>
      <c r="J73" s="11">
        <f>SUM(C73:I73)</f>
        <v>1410634</v>
      </c>
      <c r="K73" s="37"/>
      <c r="L73" s="38"/>
    </row>
    <row r="74" spans="1:12" s="30" customFormat="1" ht="28.5" customHeight="1">
      <c r="A74" s="43" t="s">
        <v>110</v>
      </c>
      <c r="B74" s="5" t="s">
        <v>111</v>
      </c>
      <c r="C74" s="10">
        <v>806617</v>
      </c>
      <c r="D74" s="11"/>
      <c r="E74" s="11"/>
      <c r="F74" s="11"/>
      <c r="G74" s="11"/>
      <c r="H74" s="10"/>
      <c r="I74" s="10"/>
      <c r="J74" s="11">
        <f>SUM(C74:I74)</f>
        <v>806617</v>
      </c>
      <c r="K74" s="37"/>
      <c r="L74" s="38"/>
    </row>
    <row r="75" spans="1:12" s="42" customFormat="1" ht="29.25" customHeight="1">
      <c r="A75" s="46" t="s">
        <v>25</v>
      </c>
      <c r="B75" s="46"/>
      <c r="C75" s="39">
        <f>SUM(C10:C74)</f>
        <v>402322140</v>
      </c>
      <c r="D75" s="39">
        <f aca="true" t="shared" si="2" ref="D75:J75">SUM(D10:D74)</f>
        <v>2138324200</v>
      </c>
      <c r="E75" s="39">
        <f t="shared" si="2"/>
        <v>2986220400</v>
      </c>
      <c r="F75" s="39">
        <f t="shared" si="2"/>
        <v>104707000</v>
      </c>
      <c r="G75" s="39">
        <f t="shared" si="2"/>
        <v>22229600</v>
      </c>
      <c r="H75" s="39">
        <f t="shared" si="2"/>
        <v>16560800</v>
      </c>
      <c r="I75" s="39">
        <f t="shared" si="2"/>
        <v>26476000</v>
      </c>
      <c r="J75" s="39">
        <f t="shared" si="2"/>
        <v>5696840140</v>
      </c>
      <c r="K75" s="40"/>
      <c r="L75" s="41"/>
    </row>
    <row r="76" spans="3:24" ht="12.75">
      <c r="C76" s="2"/>
      <c r="K76" s="14"/>
      <c r="L76" s="12" t="s">
        <v>114</v>
      </c>
      <c r="M76" s="12" t="s">
        <v>115</v>
      </c>
      <c r="N76" s="12" t="s">
        <v>116</v>
      </c>
      <c r="O76" s="12" t="s">
        <v>117</v>
      </c>
      <c r="P76" s="12" t="s">
        <v>118</v>
      </c>
      <c r="Q76" s="12" t="s">
        <v>119</v>
      </c>
      <c r="R76" s="12" t="s">
        <v>120</v>
      </c>
      <c r="S76" s="12" t="s">
        <v>121</v>
      </c>
      <c r="T76" s="12" t="s">
        <v>122</v>
      </c>
      <c r="U76" s="12" t="s">
        <v>123</v>
      </c>
      <c r="V76" s="12" t="s">
        <v>125</v>
      </c>
      <c r="X76" s="12" t="s">
        <v>124</v>
      </c>
    </row>
    <row r="77" spans="3:11" ht="15">
      <c r="C77" s="26">
        <v>670536899.9999999</v>
      </c>
      <c r="D77" s="17">
        <v>2138324200</v>
      </c>
      <c r="E77" s="18">
        <v>2986220400</v>
      </c>
      <c r="F77" s="18">
        <v>104707000</v>
      </c>
      <c r="G77" s="17">
        <v>22229600</v>
      </c>
      <c r="H77" s="18"/>
      <c r="I77" s="16"/>
      <c r="J77" s="18"/>
      <c r="K77" s="16"/>
    </row>
    <row r="78" spans="3:24" ht="15">
      <c r="C78" s="19"/>
      <c r="D78" s="19"/>
      <c r="E78" s="19"/>
      <c r="F78" s="19"/>
      <c r="G78" s="19"/>
      <c r="H78" s="19"/>
      <c r="I78" s="19"/>
      <c r="J78" s="20" t="e">
        <f>#REF!+#REF!</f>
        <v>#REF!</v>
      </c>
      <c r="K78" s="16"/>
      <c r="L78" s="27">
        <v>2118978600</v>
      </c>
      <c r="M78" s="27">
        <v>1863633600</v>
      </c>
      <c r="N78" s="28">
        <v>11538000</v>
      </c>
      <c r="O78" s="28">
        <v>33121600</v>
      </c>
      <c r="P78" s="27">
        <v>628400</v>
      </c>
      <c r="Q78" s="27">
        <v>4570500</v>
      </c>
      <c r="R78" s="27">
        <v>15650500</v>
      </c>
      <c r="S78" s="27">
        <v>14808100</v>
      </c>
      <c r="T78" s="27"/>
      <c r="U78" s="27">
        <v>670536900</v>
      </c>
      <c r="V78" s="14">
        <f>D75+E75+F75+G75</f>
        <v>5251481200</v>
      </c>
      <c r="W78" s="12">
        <f>SUM(L78:V78)</f>
        <v>9984947400</v>
      </c>
      <c r="X78" s="12">
        <v>333809200</v>
      </c>
    </row>
    <row r="79" spans="3:23" ht="15">
      <c r="C79" s="20">
        <f>C77-C75</f>
        <v>268214759.99999988</v>
      </c>
      <c r="D79" s="20">
        <f>D77-D75</f>
        <v>0</v>
      </c>
      <c r="E79" s="20">
        <f>E77-E75</f>
        <v>0</v>
      </c>
      <c r="F79" s="20">
        <f>F77-F75</f>
        <v>0</v>
      </c>
      <c r="G79" s="20">
        <f>G77-G75</f>
        <v>0</v>
      </c>
      <c r="H79" s="20"/>
      <c r="I79" s="18"/>
      <c r="J79" s="20"/>
      <c r="K79" s="16"/>
      <c r="W79" s="14">
        <f>I75+H75+C75</f>
        <v>445358940</v>
      </c>
    </row>
    <row r="80" spans="3:23" ht="15">
      <c r="C80" s="16"/>
      <c r="D80" s="18"/>
      <c r="E80" s="18"/>
      <c r="F80" s="18"/>
      <c r="G80" s="18"/>
      <c r="H80" s="18"/>
      <c r="I80" s="18"/>
      <c r="J80" s="18"/>
      <c r="K80" s="16"/>
      <c r="W80" s="12">
        <f>W78-X78</f>
        <v>9651138200</v>
      </c>
    </row>
    <row r="81" spans="3:11" ht="15">
      <c r="C81" s="16"/>
      <c r="D81" s="18"/>
      <c r="E81" s="18"/>
      <c r="F81" s="18"/>
      <c r="G81" s="18"/>
      <c r="H81" s="18"/>
      <c r="I81" s="18"/>
      <c r="J81" s="18">
        <f>10775290100-K81</f>
        <v>10764294000</v>
      </c>
      <c r="K81" s="16">
        <f>15650500-4654400</f>
        <v>10996100</v>
      </c>
    </row>
    <row r="82" spans="3:11" ht="15">
      <c r="C82" s="16"/>
      <c r="D82" s="18"/>
      <c r="E82" s="18"/>
      <c r="F82" s="18"/>
      <c r="G82" s="18"/>
      <c r="H82" s="18">
        <v>16560800</v>
      </c>
      <c r="I82" s="18"/>
      <c r="J82" s="20" t="e">
        <f>J81-J75-#REF!-#REF!</f>
        <v>#REF!</v>
      </c>
      <c r="K82" s="16"/>
    </row>
    <row r="83" spans="3:11" ht="15" hidden="1">
      <c r="C83" s="16"/>
      <c r="D83" s="18"/>
      <c r="E83" s="18"/>
      <c r="F83" s="18"/>
      <c r="G83" s="18"/>
      <c r="H83" s="18"/>
      <c r="I83" s="18"/>
      <c r="J83" s="18"/>
      <c r="K83" s="16"/>
    </row>
    <row r="84" spans="3:11" s="7" customFormat="1" ht="39" customHeight="1" hidden="1">
      <c r="C84" s="21"/>
      <c r="D84" s="21"/>
      <c r="E84" s="21"/>
      <c r="F84" s="21"/>
      <c r="G84" s="21"/>
      <c r="H84" s="21"/>
      <c r="I84" s="21"/>
      <c r="J84" s="22"/>
      <c r="K84" s="22"/>
    </row>
    <row r="85" spans="3:11" s="7" customFormat="1" ht="33" customHeight="1" hidden="1">
      <c r="C85" s="23"/>
      <c r="D85" s="23"/>
      <c r="E85" s="23"/>
      <c r="F85" s="23"/>
      <c r="G85" s="23"/>
      <c r="H85" s="23"/>
      <c r="I85" s="23"/>
      <c r="J85" s="22"/>
      <c r="K85" s="23"/>
    </row>
    <row r="86" spans="3:11" ht="15" hidden="1">
      <c r="C86" s="16"/>
      <c r="D86" s="18"/>
      <c r="E86" s="18"/>
      <c r="F86" s="18"/>
      <c r="G86" s="18"/>
      <c r="H86" s="18"/>
      <c r="I86" s="18"/>
      <c r="J86" s="18"/>
      <c r="K86" s="16"/>
    </row>
    <row r="87" spans="3:11" ht="15" hidden="1">
      <c r="C87" s="16"/>
      <c r="D87" s="18"/>
      <c r="E87" s="18"/>
      <c r="F87" s="18"/>
      <c r="G87" s="18"/>
      <c r="H87" s="18"/>
      <c r="I87" s="18"/>
      <c r="J87" s="24"/>
      <c r="K87" s="16"/>
    </row>
    <row r="88" spans="3:23" ht="26.25" customHeight="1">
      <c r="C88" s="25"/>
      <c r="D88" s="18"/>
      <c r="E88" s="18"/>
      <c r="F88" s="18"/>
      <c r="G88" s="18"/>
      <c r="H88" s="18"/>
      <c r="I88" s="18"/>
      <c r="J88" s="18"/>
      <c r="K88" s="16"/>
      <c r="M88" s="14">
        <f>M78-I75</f>
        <v>1837157600</v>
      </c>
      <c r="O88" s="14">
        <f>O78-H75</f>
        <v>16560800</v>
      </c>
      <c r="U88" s="14">
        <f>U78-C75</f>
        <v>268214760</v>
      </c>
      <c r="W88" s="14">
        <f>J75+L78+M88+N78+O88+P78+Q78+R78+S78+U88+X78</f>
        <v>10318756600</v>
      </c>
    </row>
    <row r="89" ht="12.75">
      <c r="W89" s="14" t="e">
        <f>#REF!-W88</f>
        <v>#REF!</v>
      </c>
    </row>
    <row r="90" spans="3:10" ht="24" customHeight="1">
      <c r="C90" s="15">
        <f>C77-C75-C88</f>
        <v>268214759.99999988</v>
      </c>
      <c r="J90" s="9"/>
    </row>
  </sheetData>
  <sheetProtection/>
  <mergeCells count="15">
    <mergeCell ref="I1:J1"/>
    <mergeCell ref="A4:G4"/>
    <mergeCell ref="I2:J2"/>
    <mergeCell ref="C3:F3"/>
    <mergeCell ref="F2:G2"/>
    <mergeCell ref="F1:G1"/>
    <mergeCell ref="H7:I7"/>
    <mergeCell ref="A75:B75"/>
    <mergeCell ref="B6:B8"/>
    <mergeCell ref="J6:J8"/>
    <mergeCell ref="D7:G7"/>
    <mergeCell ref="A6:A8"/>
    <mergeCell ref="D6:G6"/>
    <mergeCell ref="C6:C8"/>
    <mergeCell ref="H6:I6"/>
  </mergeCells>
  <printOptions horizontalCentered="1"/>
  <pageMargins left="0.5905511811023623" right="0.1968503937007874" top="0.1968503937007874" bottom="0.1968503937007874" header="0" footer="0"/>
  <pageSetup fitToWidth="2" fitToHeight="1" horizontalDpi="600" verticalDpi="600" orientation="portrait" paperSize="9" scale="37" r:id="rId1"/>
  <colBreaks count="1" manualBreakCount="1">
    <brk id="7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Лужняк</cp:lastModifiedBy>
  <cp:lastPrinted>2017-12-18T14:47:20Z</cp:lastPrinted>
  <dcterms:created xsi:type="dcterms:W3CDTF">1996-10-08T23:32:33Z</dcterms:created>
  <dcterms:modified xsi:type="dcterms:W3CDTF">2018-01-05T08:05:41Z</dcterms:modified>
  <cp:category/>
  <cp:version/>
  <cp:contentType/>
  <cp:contentStatus/>
</cp:coreProperties>
</file>