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00" windowWidth="22608" windowHeight="10056" activeTab="0"/>
  </bookViews>
  <sheets>
    <sheet name="дод.4" sheetId="1" r:id="rId1"/>
  </sheets>
  <definedNames>
    <definedName name="_xlfn.AGGREGATE" hidden="1">#NAME?</definedName>
    <definedName name="_xlnm.Print_Area" localSheetId="0">'дод.4'!$B$1:$Q$26</definedName>
  </definedNames>
  <calcPr fullCalcOnLoad="1"/>
</workbook>
</file>

<file path=xl/sharedStrings.xml><?xml version="1.0" encoding="utf-8"?>
<sst xmlns="http://schemas.openxmlformats.org/spreadsheetml/2006/main" count="60" uniqueCount="42">
  <si>
    <t>Надання кредитів</t>
  </si>
  <si>
    <t>Повернення кредитів</t>
  </si>
  <si>
    <t>Кредитування-всього</t>
  </si>
  <si>
    <t>Загальний фонд</t>
  </si>
  <si>
    <t>Спеціальний фонд</t>
  </si>
  <si>
    <t xml:space="preserve">з них </t>
  </si>
  <si>
    <t>Разом</t>
  </si>
  <si>
    <t>бюджет розвитку</t>
  </si>
  <si>
    <t>Довгострокові кредити індивідуальним забудовникам житла на селі  та їх повернення</t>
  </si>
  <si>
    <t>1060</t>
  </si>
  <si>
    <t xml:space="preserve">Надання кредиту </t>
  </si>
  <si>
    <t>Повернення кредиту</t>
  </si>
  <si>
    <t>Довгострокові кредити громадянам на будівництво / реконструкцію / придбання житла та їх повернення</t>
  </si>
  <si>
    <t>0411</t>
  </si>
  <si>
    <t>Сприяння розвитку малого та середнього підприємництва</t>
  </si>
  <si>
    <t xml:space="preserve">Всього 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</si>
  <si>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</si>
  <si>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</si>
  <si>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</t>
    </r>
  </si>
  <si>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</si>
  <si>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t>Довгострокові кредити для здобуття вищої освіти та їх повернення</t>
  </si>
  <si>
    <t>0990</t>
  </si>
  <si>
    <t>0600000</t>
  </si>
  <si>
    <t>0610000</t>
  </si>
  <si>
    <t>0618810</t>
  </si>
  <si>
    <t>0618811</t>
  </si>
  <si>
    <r>
      <t xml:space="preserve">Департамент освіти і науки ОДА </t>
    </r>
    <r>
      <rPr>
        <sz val="12"/>
        <rFont val="Times New Roman"/>
        <family val="1"/>
      </rPr>
      <t>(головний розпорядник)</t>
    </r>
  </si>
  <si>
    <r>
      <t xml:space="preserve">Департамент освіти і науки ОДА </t>
    </r>
    <r>
      <rPr>
        <sz val="12"/>
        <rFont val="Times New Roman"/>
        <family val="1"/>
      </rPr>
      <t xml:space="preserve">(відповідальний виконавець) </t>
    </r>
  </si>
  <si>
    <t>грн.</t>
  </si>
  <si>
    <t>Найменування головного розпорядника</t>
  </si>
  <si>
    <t xml:space="preserve"> відповідального виконавця, бюджетної програми або напрямку видатків згідно з типовою відомчою (ТПКВКМБ)</t>
  </si>
  <si>
    <t>Код програмної класифікації видатків та кредитування місцевого бюджету</t>
  </si>
  <si>
    <t>Код типової програмно класифікації видатків та кредитування місцевих бюджетів (КТПКВК)</t>
  </si>
  <si>
    <t>Код функціональної класифікації видатків та кредитування бюджету</t>
  </si>
  <si>
    <t>Повернення кредитів до обласного бюджету  та розподіл надання кредитів з обласного бюджету  в  2018 році</t>
  </si>
  <si>
    <t>від ___ березня 2018 року №</t>
  </si>
  <si>
    <t>Додаток № 4
до рішення обласної ради
"Про внесення змін до обласного бюджету на 2018 рік"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</si>
  <si>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</si>
  <si>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r>
      <t xml:space="preserve">Управління регіонального розвитку  та будівництва ОДА </t>
    </r>
    <r>
      <rPr>
        <sz val="12"/>
        <rFont val="Times New Roman"/>
        <family val="1"/>
      </rPr>
      <t>(головний розпорядник)</t>
    </r>
  </si>
  <si>
    <r>
      <t xml:space="preserve">Управління регіонального розвитку та будівництва ОДА 
</t>
    </r>
    <r>
      <rPr>
        <sz val="12"/>
        <rFont val="Times New Roman"/>
        <family val="1"/>
      </rPr>
      <t>(відповідальний виконавець)</t>
    </r>
    <r>
      <rPr>
        <b/>
        <sz val="12"/>
        <rFont val="Times New Roman"/>
        <family val="1"/>
      </rPr>
      <t xml:space="preserve"> </t>
    </r>
  </si>
  <si>
    <r>
      <t xml:space="preserve">Департамент економічного розвитку, промисловості та інфраструктури ОДА </t>
    </r>
    <r>
      <rPr>
        <sz val="12"/>
        <rFont val="Times New Roman"/>
        <family val="1"/>
      </rPr>
      <t>(головний розпорядник)</t>
    </r>
  </si>
  <si>
    <r>
      <t xml:space="preserve">Департамент економічного розвитку, промисловості та інфраструктури ОДА </t>
    </r>
    <r>
      <rPr>
        <sz val="12"/>
        <rFont val="Times New Roman"/>
        <family val="1"/>
      </rPr>
      <t>(відповідальний виконавець)</t>
    </r>
    <r>
      <rPr>
        <b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</si>
</sst>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5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8"/>
      <name val="Times New Roman"/>
      <family val="0"/>
    </font>
    <font>
      <sz val="10"/>
      <name val="Times New Roman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 Cyr"/>
      <family val="0"/>
    </font>
    <font>
      <sz val="11"/>
      <name val="Times New Roman CYR"/>
      <family val="0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i/>
      <sz val="14"/>
      <name val="Times New Roman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0"/>
    </font>
    <font>
      <sz val="10"/>
      <color indexed="8"/>
      <name val="Times New Roman"/>
      <family val="1"/>
    </font>
    <font>
      <i/>
      <sz val="11"/>
      <name val="Times New Roman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2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0">
      <alignment/>
      <protection/>
    </xf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 vertical="top"/>
      <protection/>
    </xf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3" fillId="26" borderId="1" applyNumberFormat="0" applyAlignment="0" applyProtection="0"/>
    <xf numFmtId="0" fontId="6" fillId="0" borderId="0">
      <alignment/>
      <protection/>
    </xf>
    <xf numFmtId="0" fontId="2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27" fillId="0" borderId="11" applyNumberFormat="0" applyFill="0" applyAlignment="0" applyProtection="0"/>
    <xf numFmtId="0" fontId="28" fillId="13" borderId="0" applyNumberFormat="0" applyBorder="0" applyAlignment="0" applyProtection="0"/>
    <xf numFmtId="0" fontId="29" fillId="0" borderId="0">
      <alignment/>
      <protection/>
    </xf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1" fillId="0" borderId="12" xfId="0" applyNumberFormat="1" applyFont="1" applyFill="1" applyBorder="1" applyAlignment="1" applyProtection="1">
      <alignment/>
      <protection/>
    </xf>
    <xf numFmtId="0" fontId="31" fillId="0" borderId="13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40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14" xfId="0" applyNumberFormat="1" applyFont="1" applyFill="1" applyBorder="1" applyAlignment="1" applyProtection="1">
      <alignment horizontal="center" vertical="center" wrapText="1"/>
      <protection/>
    </xf>
    <xf numFmtId="49" fontId="34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5" xfId="0" applyFont="1" applyBorder="1" applyAlignment="1">
      <alignment horizontal="justify" vertical="center" wrapText="1"/>
    </xf>
    <xf numFmtId="0" fontId="34" fillId="0" borderId="15" xfId="0" applyFont="1" applyBorder="1" applyAlignment="1">
      <alignment vertical="center" wrapText="1"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49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5" xfId="0" applyFont="1" applyBorder="1" applyAlignment="1">
      <alignment vertical="center" wrapText="1"/>
    </xf>
    <xf numFmtId="0" fontId="34" fillId="0" borderId="15" xfId="0" applyFont="1" applyFill="1" applyBorder="1" applyAlignment="1">
      <alignment vertical="center" wrapText="1"/>
    </xf>
    <xf numFmtId="0" fontId="39" fillId="0" borderId="15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horizontal="center" vertical="center" wrapText="1"/>
    </xf>
    <xf numFmtId="49" fontId="37" fillId="0" borderId="16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left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4" fillId="0" borderId="15" xfId="0" applyNumberFormat="1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3" fontId="41" fillId="0" borderId="14" xfId="0" applyNumberFormat="1" applyFont="1" applyFill="1" applyBorder="1" applyAlignment="1" applyProtection="1">
      <alignment horizontal="center" vertical="center" wrapText="1"/>
      <protection/>
    </xf>
    <xf numFmtId="3" fontId="41" fillId="0" borderId="15" xfId="0" applyNumberFormat="1" applyFont="1" applyFill="1" applyBorder="1" applyAlignment="1" applyProtection="1">
      <alignment horizontal="center" vertical="center" wrapText="1"/>
      <protection/>
    </xf>
    <xf numFmtId="3" fontId="42" fillId="0" borderId="14" xfId="0" applyNumberFormat="1" applyFont="1" applyFill="1" applyBorder="1" applyAlignment="1" applyProtection="1">
      <alignment horizontal="center" vertical="center" wrapText="1"/>
      <protection/>
    </xf>
    <xf numFmtId="3" fontId="43" fillId="0" borderId="17" xfId="0" applyNumberFormat="1" applyFont="1" applyFill="1" applyBorder="1" applyAlignment="1" applyProtection="1">
      <alignment horizontal="center" vertical="center" wrapText="1"/>
      <protection/>
    </xf>
    <xf numFmtId="3" fontId="43" fillId="0" borderId="17" xfId="0" applyNumberFormat="1" applyFont="1" applyFill="1" applyBorder="1" applyAlignment="1" applyProtection="1">
      <alignment horizontal="center" vertical="center" wrapText="1"/>
      <protection/>
    </xf>
    <xf numFmtId="3" fontId="33" fillId="0" borderId="15" xfId="0" applyNumberFormat="1" applyFont="1" applyFill="1" applyBorder="1" applyAlignment="1" applyProtection="1">
      <alignment horizontal="center" vertical="center"/>
      <protection/>
    </xf>
    <xf numFmtId="184" fontId="33" fillId="0" borderId="15" xfId="0" applyNumberFormat="1" applyFont="1" applyFill="1" applyBorder="1" applyAlignment="1" applyProtection="1">
      <alignment vertical="top"/>
      <protection/>
    </xf>
    <xf numFmtId="3" fontId="33" fillId="0" borderId="15" xfId="0" applyNumberFormat="1" applyFont="1" applyFill="1" applyBorder="1" applyAlignment="1" applyProtection="1">
      <alignment horizontal="center" vertical="center"/>
      <protection/>
    </xf>
    <xf numFmtId="184" fontId="33" fillId="0" borderId="15" xfId="0" applyNumberFormat="1" applyFont="1" applyFill="1" applyBorder="1" applyAlignment="1" applyProtection="1">
      <alignment vertical="top"/>
      <protection/>
    </xf>
    <xf numFmtId="3" fontId="44" fillId="0" borderId="15" xfId="0" applyNumberFormat="1" applyFont="1" applyFill="1" applyBorder="1" applyAlignment="1" applyProtection="1">
      <alignment horizontal="center" vertical="center"/>
      <protection/>
    </xf>
    <xf numFmtId="184" fontId="44" fillId="0" borderId="15" xfId="0" applyNumberFormat="1" applyFont="1" applyFill="1" applyBorder="1" applyAlignment="1" applyProtection="1">
      <alignment vertical="top"/>
      <protection/>
    </xf>
    <xf numFmtId="3" fontId="42" fillId="0" borderId="15" xfId="0" applyNumberFormat="1" applyFont="1" applyFill="1" applyBorder="1" applyAlignment="1" applyProtection="1">
      <alignment horizontal="center" vertical="center" wrapText="1"/>
      <protection/>
    </xf>
    <xf numFmtId="3" fontId="43" fillId="0" borderId="14" xfId="0" applyNumberFormat="1" applyFont="1" applyFill="1" applyBorder="1" applyAlignment="1" applyProtection="1">
      <alignment horizontal="center" vertical="center" wrapText="1"/>
      <protection/>
    </xf>
    <xf numFmtId="3" fontId="45" fillId="0" borderId="15" xfId="0" applyNumberFormat="1" applyFont="1" applyFill="1" applyBorder="1" applyAlignment="1" applyProtection="1">
      <alignment horizontal="center" vertical="center"/>
      <protection/>
    </xf>
    <xf numFmtId="3" fontId="46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 horizontal="center"/>
    </xf>
    <xf numFmtId="0" fontId="44" fillId="0" borderId="0" xfId="0" applyNumberFormat="1" applyFont="1" applyFill="1" applyBorder="1" applyAlignment="1" applyProtection="1">
      <alignment horizontal="right" vertical="center"/>
      <protection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15" xfId="0" applyNumberFormat="1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 applyProtection="1">
      <alignment vertical="center" wrapText="1"/>
      <protection/>
    </xf>
    <xf numFmtId="0" fontId="33" fillId="0" borderId="15" xfId="0" applyFont="1" applyBorder="1" applyAlignment="1">
      <alignment horizontal="justify" vertical="center" wrapText="1"/>
    </xf>
    <xf numFmtId="0" fontId="37" fillId="0" borderId="15" xfId="0" applyFont="1" applyFill="1" applyBorder="1" applyAlignment="1">
      <alignment horizontal="left" vertical="center" wrapText="1"/>
    </xf>
    <xf numFmtId="0" fontId="50" fillId="0" borderId="0" xfId="0" applyNumberFormat="1" applyFont="1" applyFill="1" applyBorder="1" applyAlignment="1" applyProtection="1">
      <alignment/>
      <protection/>
    </xf>
    <xf numFmtId="3" fontId="46" fillId="0" borderId="14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Alignment="1" applyProtection="1">
      <alignment/>
      <protection/>
    </xf>
    <xf numFmtId="0" fontId="50" fillId="0" borderId="0" xfId="0" applyFont="1" applyFill="1" applyAlignment="1">
      <alignment/>
    </xf>
    <xf numFmtId="0" fontId="34" fillId="0" borderId="15" xfId="0" applyFont="1" applyBorder="1" applyAlignment="1">
      <alignment horizontal="justify" vertical="center" wrapText="1"/>
    </xf>
    <xf numFmtId="0" fontId="39" fillId="0" borderId="15" xfId="0" applyFont="1" applyBorder="1" applyAlignment="1">
      <alignment horizontal="justify" vertical="center" wrapText="1"/>
    </xf>
    <xf numFmtId="3" fontId="43" fillId="0" borderId="15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34" fillId="0" borderId="15" xfId="0" applyNumberFormat="1" applyFont="1" applyFill="1" applyBorder="1" applyAlignment="1" applyProtection="1">
      <alignment horizontal="center" vertical="center" wrapText="1"/>
      <protection/>
    </xf>
    <xf numFmtId="0" fontId="47" fillId="0" borderId="15" xfId="0" applyNumberFormat="1" applyFont="1" applyFill="1" applyBorder="1" applyAlignment="1" applyProtection="1">
      <alignment horizontal="center" vertical="center" wrapText="1"/>
      <protection/>
    </xf>
    <xf numFmtId="0" fontId="47" fillId="0" borderId="15" xfId="0" applyNumberFormat="1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>
      <alignment horizontal="center" vertical="center" wrapText="1"/>
    </xf>
    <xf numFmtId="0" fontId="49" fillId="0" borderId="15" xfId="0" applyNumberFormat="1" applyFont="1" applyFill="1" applyBorder="1" applyAlignment="1" applyProtection="1">
      <alignment horizontal="center" vertical="center" wrapText="1" shrinkToFi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1"/>
  <sheetViews>
    <sheetView showGridLines="0" showZeros="0" tabSelected="1" view="pageBreakPreview" zoomScale="75" zoomScaleNormal="110" zoomScaleSheetLayoutView="75" workbookViewId="0" topLeftCell="B2">
      <pane xSplit="1" ySplit="7" topLeftCell="C22" activePane="bottomRight" state="frozen"/>
      <selection pane="topLeft" activeCell="B2" sqref="B2"/>
      <selection pane="topRight" activeCell="C2" sqref="C2"/>
      <selection pane="bottomLeft" activeCell="B9" sqref="B9"/>
      <selection pane="bottomRight" activeCell="S26" sqref="S26"/>
    </sheetView>
  </sheetViews>
  <sheetFormatPr defaultColWidth="7.5" defaultRowHeight="12.75"/>
  <cols>
    <col min="1" max="1" width="0" style="1" hidden="1" customWidth="1"/>
    <col min="2" max="3" width="12" style="3" customWidth="1"/>
    <col min="4" max="4" width="10.33203125" style="3" customWidth="1"/>
    <col min="5" max="5" width="45.5" style="3" customWidth="1"/>
    <col min="6" max="6" width="12.33203125" style="3" customWidth="1"/>
    <col min="7" max="7" width="14" style="3" customWidth="1"/>
    <col min="8" max="8" width="12.66015625" style="3" customWidth="1"/>
    <col min="9" max="9" width="13.83203125" style="3" customWidth="1"/>
    <col min="10" max="10" width="14.16015625" style="3" customWidth="1"/>
    <col min="11" max="11" width="15.16015625" style="3" customWidth="1"/>
    <col min="12" max="12" width="13" style="3" customWidth="1"/>
    <col min="13" max="13" width="15" style="3" customWidth="1"/>
    <col min="14" max="14" width="13.33203125" style="3" customWidth="1"/>
    <col min="15" max="17" width="13.16015625" style="3" customWidth="1"/>
    <col min="18" max="16384" width="7.5" style="3" customWidth="1"/>
  </cols>
  <sheetData>
    <row r="2" spans="2:17" ht="72" customHeight="1">
      <c r="B2" s="46"/>
      <c r="C2" s="46"/>
      <c r="D2" s="46"/>
      <c r="E2" s="6"/>
      <c r="F2" s="6"/>
      <c r="G2" s="6"/>
      <c r="H2" s="6"/>
      <c r="I2" s="6"/>
      <c r="J2" s="6"/>
      <c r="K2" s="6"/>
      <c r="L2" s="6"/>
      <c r="M2" s="54"/>
      <c r="N2" s="64" t="s">
        <v>36</v>
      </c>
      <c r="O2" s="64"/>
      <c r="P2" s="64"/>
      <c r="Q2" s="64"/>
    </row>
    <row r="3" spans="2:17" ht="18.75" customHeight="1">
      <c r="B3" s="46"/>
      <c r="C3" s="46"/>
      <c r="D3" s="46"/>
      <c r="E3" s="6"/>
      <c r="F3" s="6"/>
      <c r="G3" s="6"/>
      <c r="H3" s="6"/>
      <c r="I3" s="6"/>
      <c r="J3" s="6"/>
      <c r="K3" s="6"/>
      <c r="L3" s="6"/>
      <c r="M3" s="51"/>
      <c r="N3" s="64" t="s">
        <v>35</v>
      </c>
      <c r="O3" s="64"/>
      <c r="P3" s="64"/>
      <c r="Q3" s="64"/>
    </row>
    <row r="4" spans="2:17" ht="22.5" customHeight="1">
      <c r="B4" s="74" t="s">
        <v>34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2:21" ht="21" customHeight="1">
      <c r="B5" s="48"/>
      <c r="C5" s="48"/>
      <c r="D5" s="49"/>
      <c r="E5" s="47"/>
      <c r="F5" s="47"/>
      <c r="G5" s="47"/>
      <c r="H5" s="47"/>
      <c r="I5" s="47"/>
      <c r="J5" s="47"/>
      <c r="K5" s="47"/>
      <c r="L5" s="47"/>
      <c r="M5" s="47"/>
      <c r="N5" s="46"/>
      <c r="O5" s="46"/>
      <c r="P5" s="46"/>
      <c r="Q5" s="50" t="s">
        <v>28</v>
      </c>
      <c r="R5" s="2"/>
      <c r="S5" s="2"/>
      <c r="T5" s="2"/>
      <c r="U5" s="2"/>
    </row>
    <row r="6" spans="1:21" ht="30.75" customHeight="1">
      <c r="A6" s="4"/>
      <c r="B6" s="75" t="s">
        <v>31</v>
      </c>
      <c r="C6" s="73" t="s">
        <v>32</v>
      </c>
      <c r="D6" s="66" t="s">
        <v>33</v>
      </c>
      <c r="E6" s="53" t="s">
        <v>29</v>
      </c>
      <c r="F6" s="69" t="s">
        <v>0</v>
      </c>
      <c r="G6" s="69"/>
      <c r="H6" s="69"/>
      <c r="I6" s="69"/>
      <c r="J6" s="69" t="s">
        <v>1</v>
      </c>
      <c r="K6" s="69"/>
      <c r="L6" s="69"/>
      <c r="M6" s="69"/>
      <c r="N6" s="69" t="s">
        <v>2</v>
      </c>
      <c r="O6" s="69"/>
      <c r="P6" s="69"/>
      <c r="Q6" s="69"/>
      <c r="R6" s="2"/>
      <c r="S6" s="2"/>
      <c r="T6" s="2"/>
      <c r="U6" s="2"/>
    </row>
    <row r="7" spans="1:21" ht="28.5" customHeight="1">
      <c r="A7" s="5"/>
      <c r="B7" s="76"/>
      <c r="C7" s="73"/>
      <c r="D7" s="67"/>
      <c r="E7" s="72" t="s">
        <v>30</v>
      </c>
      <c r="F7" s="70" t="s">
        <v>3</v>
      </c>
      <c r="G7" s="70" t="s">
        <v>4</v>
      </c>
      <c r="H7" s="52" t="s">
        <v>5</v>
      </c>
      <c r="I7" s="70" t="s">
        <v>6</v>
      </c>
      <c r="J7" s="70" t="s">
        <v>3</v>
      </c>
      <c r="K7" s="70" t="s">
        <v>4</v>
      </c>
      <c r="L7" s="52" t="s">
        <v>5</v>
      </c>
      <c r="M7" s="70" t="s">
        <v>6</v>
      </c>
      <c r="N7" s="70" t="s">
        <v>3</v>
      </c>
      <c r="O7" s="70" t="s">
        <v>4</v>
      </c>
      <c r="P7" s="52" t="s">
        <v>5</v>
      </c>
      <c r="Q7" s="70" t="s">
        <v>6</v>
      </c>
      <c r="R7" s="2"/>
      <c r="S7" s="2"/>
      <c r="T7" s="2"/>
      <c r="U7" s="2"/>
    </row>
    <row r="8" spans="1:21" ht="60" customHeight="1">
      <c r="A8" s="6"/>
      <c r="B8" s="77"/>
      <c r="C8" s="73"/>
      <c r="D8" s="68"/>
      <c r="E8" s="72"/>
      <c r="F8" s="71"/>
      <c r="G8" s="71"/>
      <c r="H8" s="52" t="s">
        <v>7</v>
      </c>
      <c r="I8" s="71"/>
      <c r="J8" s="71"/>
      <c r="K8" s="71"/>
      <c r="L8" s="52" t="s">
        <v>7</v>
      </c>
      <c r="M8" s="71"/>
      <c r="N8" s="71"/>
      <c r="O8" s="71"/>
      <c r="P8" s="52" t="s">
        <v>7</v>
      </c>
      <c r="Q8" s="71"/>
      <c r="R8" s="2"/>
      <c r="S8" s="2"/>
      <c r="T8" s="2"/>
      <c r="U8" s="2"/>
    </row>
    <row r="9" spans="1:21" s="9" customFormat="1" ht="30.75">
      <c r="A9" s="7"/>
      <c r="B9" s="14">
        <v>1500000</v>
      </c>
      <c r="C9" s="15"/>
      <c r="D9" s="16"/>
      <c r="E9" s="17" t="s">
        <v>38</v>
      </c>
      <c r="F9" s="31">
        <f>F10</f>
        <v>970000</v>
      </c>
      <c r="G9" s="31">
        <f>G10</f>
        <v>630272</v>
      </c>
      <c r="H9" s="32">
        <f>H10</f>
        <v>0</v>
      </c>
      <c r="I9" s="31">
        <f>F9+G9</f>
        <v>1600272</v>
      </c>
      <c r="J9" s="31">
        <f>J10</f>
        <v>0</v>
      </c>
      <c r="K9" s="31">
        <f>K10</f>
        <v>-530000</v>
      </c>
      <c r="L9" s="32">
        <f>L10</f>
        <v>0</v>
      </c>
      <c r="M9" s="31">
        <f>J9+K9</f>
        <v>-530000</v>
      </c>
      <c r="N9" s="31">
        <f>F9+J9</f>
        <v>970000</v>
      </c>
      <c r="O9" s="31">
        <f>G9+K9</f>
        <v>100272</v>
      </c>
      <c r="P9" s="32">
        <f>P10</f>
        <v>0</v>
      </c>
      <c r="Q9" s="32">
        <f>N9+O9</f>
        <v>1070272</v>
      </c>
      <c r="R9" s="8"/>
      <c r="S9" s="8"/>
      <c r="T9" s="8"/>
      <c r="U9" s="8"/>
    </row>
    <row r="10" spans="1:21" s="9" customFormat="1" ht="46.5">
      <c r="A10" s="7"/>
      <c r="B10" s="14">
        <v>1510000</v>
      </c>
      <c r="C10" s="15"/>
      <c r="D10" s="16"/>
      <c r="E10" s="17" t="s">
        <v>39</v>
      </c>
      <c r="F10" s="31">
        <f>F13+F16+F11</f>
        <v>970000</v>
      </c>
      <c r="G10" s="31">
        <f aca="true" t="shared" si="0" ref="G10:M10">G13+G16+G11</f>
        <v>630272</v>
      </c>
      <c r="H10" s="31">
        <f t="shared" si="0"/>
        <v>0</v>
      </c>
      <c r="I10" s="31">
        <f>F10+G10</f>
        <v>1600272</v>
      </c>
      <c r="J10" s="31">
        <f t="shared" si="0"/>
        <v>0</v>
      </c>
      <c r="K10" s="31">
        <f t="shared" si="0"/>
        <v>-530000</v>
      </c>
      <c r="L10" s="31">
        <f t="shared" si="0"/>
        <v>0</v>
      </c>
      <c r="M10" s="31">
        <f t="shared" si="0"/>
        <v>-530000</v>
      </c>
      <c r="N10" s="31">
        <f aca="true" t="shared" si="1" ref="N10:N26">F10+J10</f>
        <v>970000</v>
      </c>
      <c r="O10" s="31">
        <f aca="true" t="shared" si="2" ref="O10:O26">G10+K10</f>
        <v>100272</v>
      </c>
      <c r="P10" s="31">
        <f>P13+P16</f>
        <v>0</v>
      </c>
      <c r="Q10" s="32">
        <f aca="true" t="shared" si="3" ref="Q10:Q26">N10+O10</f>
        <v>1070272</v>
      </c>
      <c r="R10" s="8"/>
      <c r="S10" s="8"/>
      <c r="T10" s="8"/>
      <c r="U10" s="8"/>
    </row>
    <row r="11" spans="1:21" s="9" customFormat="1" ht="62.25">
      <c r="A11" s="7"/>
      <c r="B11" s="15">
        <v>1518820</v>
      </c>
      <c r="C11" s="15">
        <v>8820</v>
      </c>
      <c r="D11" s="16"/>
      <c r="E11" s="61" t="s">
        <v>37</v>
      </c>
      <c r="F11" s="32">
        <f>F12</f>
        <v>0</v>
      </c>
      <c r="G11" s="32">
        <f aca="true" t="shared" si="4" ref="G11:L11">G12</f>
        <v>0</v>
      </c>
      <c r="H11" s="32">
        <f t="shared" si="4"/>
        <v>0</v>
      </c>
      <c r="I11" s="32">
        <f t="shared" si="4"/>
        <v>0</v>
      </c>
      <c r="J11" s="32">
        <f t="shared" si="4"/>
        <v>0</v>
      </c>
      <c r="K11" s="42">
        <f t="shared" si="4"/>
        <v>-180000</v>
      </c>
      <c r="L11" s="32">
        <f t="shared" si="4"/>
        <v>0</v>
      </c>
      <c r="M11" s="33">
        <f aca="true" t="shared" si="5" ref="M11:M21">J11+K11</f>
        <v>-180000</v>
      </c>
      <c r="N11" s="31">
        <f t="shared" si="1"/>
        <v>0</v>
      </c>
      <c r="O11" s="31">
        <f t="shared" si="2"/>
        <v>-180000</v>
      </c>
      <c r="P11" s="32"/>
      <c r="Q11" s="45">
        <f t="shared" si="3"/>
        <v>-180000</v>
      </c>
      <c r="R11" s="8"/>
      <c r="S11" s="8"/>
      <c r="T11" s="8"/>
      <c r="U11" s="8"/>
    </row>
    <row r="12" spans="1:21" s="60" customFormat="1" ht="18">
      <c r="A12" s="57"/>
      <c r="B12" s="19">
        <v>1518822</v>
      </c>
      <c r="C12" s="19">
        <v>8822</v>
      </c>
      <c r="D12" s="20" t="s">
        <v>9</v>
      </c>
      <c r="E12" s="62" t="s">
        <v>11</v>
      </c>
      <c r="F12" s="45"/>
      <c r="G12" s="45"/>
      <c r="H12" s="45"/>
      <c r="I12" s="45"/>
      <c r="J12" s="45"/>
      <c r="K12" s="63">
        <v>-180000</v>
      </c>
      <c r="L12" s="45"/>
      <c r="M12" s="43">
        <f t="shared" si="5"/>
        <v>-180000</v>
      </c>
      <c r="N12" s="58">
        <f t="shared" si="1"/>
        <v>0</v>
      </c>
      <c r="O12" s="58">
        <f t="shared" si="2"/>
        <v>-180000</v>
      </c>
      <c r="P12" s="45"/>
      <c r="Q12" s="45">
        <f t="shared" si="3"/>
        <v>-180000</v>
      </c>
      <c r="R12" s="59"/>
      <c r="S12" s="59"/>
      <c r="T12" s="59"/>
      <c r="U12" s="59"/>
    </row>
    <row r="13" spans="1:21" s="9" customFormat="1" ht="46.5">
      <c r="A13" s="7"/>
      <c r="B13" s="14">
        <v>1518830</v>
      </c>
      <c r="C13" s="15">
        <v>8830</v>
      </c>
      <c r="D13" s="16"/>
      <c r="E13" s="18" t="s">
        <v>8</v>
      </c>
      <c r="F13" s="33">
        <f>F14</f>
        <v>500000</v>
      </c>
      <c r="G13" s="33">
        <f>G14</f>
        <v>350000</v>
      </c>
      <c r="H13" s="34"/>
      <c r="I13" s="33">
        <f>F13+G13</f>
        <v>850000</v>
      </c>
      <c r="J13" s="33"/>
      <c r="K13" s="33">
        <f>K15</f>
        <v>-350000</v>
      </c>
      <c r="L13" s="34"/>
      <c r="M13" s="33">
        <f t="shared" si="5"/>
        <v>-350000</v>
      </c>
      <c r="N13" s="31">
        <f t="shared" si="1"/>
        <v>500000</v>
      </c>
      <c r="O13" s="31">
        <f t="shared" si="2"/>
        <v>0</v>
      </c>
      <c r="P13" s="34">
        <f>H13+L13</f>
        <v>0</v>
      </c>
      <c r="Q13" s="45">
        <f t="shared" si="3"/>
        <v>500000</v>
      </c>
      <c r="R13" s="8"/>
      <c r="S13" s="8"/>
      <c r="T13" s="8"/>
      <c r="U13" s="8"/>
    </row>
    <row r="14" spans="1:21" s="60" customFormat="1" ht="18">
      <c r="A14" s="57"/>
      <c r="B14" s="19">
        <v>1518831</v>
      </c>
      <c r="C14" s="19">
        <v>8831</v>
      </c>
      <c r="D14" s="20" t="s">
        <v>9</v>
      </c>
      <c r="E14" s="21" t="s">
        <v>10</v>
      </c>
      <c r="F14" s="43">
        <v>500000</v>
      </c>
      <c r="G14" s="43">
        <v>350000</v>
      </c>
      <c r="H14" s="34"/>
      <c r="I14" s="43">
        <f>F14+G14</f>
        <v>850000</v>
      </c>
      <c r="J14" s="43"/>
      <c r="K14" s="43"/>
      <c r="L14" s="34"/>
      <c r="M14" s="43">
        <f t="shared" si="5"/>
        <v>0</v>
      </c>
      <c r="N14" s="31">
        <f t="shared" si="1"/>
        <v>500000</v>
      </c>
      <c r="O14" s="31">
        <f t="shared" si="2"/>
        <v>350000</v>
      </c>
      <c r="P14" s="34">
        <f>H14+L14</f>
        <v>0</v>
      </c>
      <c r="Q14" s="45">
        <f t="shared" si="3"/>
        <v>850000</v>
      </c>
      <c r="R14" s="59"/>
      <c r="S14" s="59"/>
      <c r="T14" s="59"/>
      <c r="U14" s="59"/>
    </row>
    <row r="15" spans="1:21" s="60" customFormat="1" ht="18">
      <c r="A15" s="57"/>
      <c r="B15" s="19">
        <v>1518832</v>
      </c>
      <c r="C15" s="19">
        <v>8832</v>
      </c>
      <c r="D15" s="20" t="s">
        <v>9</v>
      </c>
      <c r="E15" s="21" t="s">
        <v>11</v>
      </c>
      <c r="F15" s="43"/>
      <c r="G15" s="43"/>
      <c r="H15" s="34"/>
      <c r="I15" s="43"/>
      <c r="J15" s="43"/>
      <c r="K15" s="43">
        <v>-350000</v>
      </c>
      <c r="L15" s="34"/>
      <c r="M15" s="43">
        <f t="shared" si="5"/>
        <v>-350000</v>
      </c>
      <c r="N15" s="31">
        <f t="shared" si="1"/>
        <v>0</v>
      </c>
      <c r="O15" s="31">
        <f t="shared" si="2"/>
        <v>-350000</v>
      </c>
      <c r="P15" s="34"/>
      <c r="Q15" s="45">
        <f t="shared" si="3"/>
        <v>-350000</v>
      </c>
      <c r="R15" s="59"/>
      <c r="S15" s="59"/>
      <c r="T15" s="59"/>
      <c r="U15" s="59"/>
    </row>
    <row r="16" spans="1:21" s="9" customFormat="1" ht="46.5">
      <c r="A16" s="7"/>
      <c r="B16" s="15">
        <v>1518840</v>
      </c>
      <c r="C16" s="15">
        <v>8840</v>
      </c>
      <c r="D16" s="16"/>
      <c r="E16" s="22" t="s">
        <v>12</v>
      </c>
      <c r="F16" s="33">
        <f>F17</f>
        <v>470000</v>
      </c>
      <c r="G16" s="33">
        <f>G17</f>
        <v>280272</v>
      </c>
      <c r="H16" s="34"/>
      <c r="I16" s="33">
        <f>F16+G16</f>
        <v>750272</v>
      </c>
      <c r="J16" s="33"/>
      <c r="K16" s="33">
        <f>K18</f>
        <v>0</v>
      </c>
      <c r="L16" s="34"/>
      <c r="M16" s="31">
        <f t="shared" si="5"/>
        <v>0</v>
      </c>
      <c r="N16" s="31">
        <f t="shared" si="1"/>
        <v>470000</v>
      </c>
      <c r="O16" s="31">
        <f t="shared" si="2"/>
        <v>280272</v>
      </c>
      <c r="P16" s="34">
        <f>H16+L16</f>
        <v>0</v>
      </c>
      <c r="Q16" s="32">
        <f t="shared" si="3"/>
        <v>750272</v>
      </c>
      <c r="R16" s="8"/>
      <c r="S16" s="8"/>
      <c r="T16" s="8"/>
      <c r="U16" s="8"/>
    </row>
    <row r="17" spans="1:21" s="60" customFormat="1" ht="18">
      <c r="A17" s="57"/>
      <c r="B17" s="19">
        <v>1518841</v>
      </c>
      <c r="C17" s="19">
        <v>8841</v>
      </c>
      <c r="D17" s="20" t="s">
        <v>9</v>
      </c>
      <c r="E17" s="23" t="s">
        <v>10</v>
      </c>
      <c r="F17" s="43">
        <v>470000</v>
      </c>
      <c r="G17" s="43">
        <f>180000+100272</f>
        <v>280272</v>
      </c>
      <c r="H17" s="34"/>
      <c r="I17" s="43">
        <f>F17+G17</f>
        <v>750272</v>
      </c>
      <c r="J17" s="43"/>
      <c r="K17" s="43"/>
      <c r="L17" s="34"/>
      <c r="M17" s="58">
        <f t="shared" si="5"/>
        <v>0</v>
      </c>
      <c r="N17" s="31">
        <f t="shared" si="1"/>
        <v>470000</v>
      </c>
      <c r="O17" s="31">
        <f t="shared" si="2"/>
        <v>280272</v>
      </c>
      <c r="P17" s="34">
        <f>H17+L17</f>
        <v>0</v>
      </c>
      <c r="Q17" s="45">
        <f t="shared" si="3"/>
        <v>750272</v>
      </c>
      <c r="R17" s="59"/>
      <c r="S17" s="59"/>
      <c r="T17" s="59"/>
      <c r="U17" s="59"/>
    </row>
    <row r="18" spans="1:21" s="60" customFormat="1" ht="18" hidden="1">
      <c r="A18" s="57"/>
      <c r="B18" s="19">
        <v>1518842</v>
      </c>
      <c r="C18" s="19">
        <v>8842</v>
      </c>
      <c r="D18" s="20" t="s">
        <v>9</v>
      </c>
      <c r="E18" s="21" t="s">
        <v>11</v>
      </c>
      <c r="F18" s="43"/>
      <c r="G18" s="43"/>
      <c r="H18" s="35"/>
      <c r="I18" s="58"/>
      <c r="J18" s="43"/>
      <c r="K18" s="43"/>
      <c r="L18" s="35"/>
      <c r="M18" s="58">
        <f t="shared" si="5"/>
        <v>0</v>
      </c>
      <c r="N18" s="31">
        <f t="shared" si="1"/>
        <v>0</v>
      </c>
      <c r="O18" s="31">
        <f t="shared" si="2"/>
        <v>0</v>
      </c>
      <c r="P18" s="35"/>
      <c r="Q18" s="45">
        <f t="shared" si="3"/>
        <v>0</v>
      </c>
      <c r="R18" s="59"/>
      <c r="S18" s="59"/>
      <c r="T18" s="59"/>
      <c r="U18" s="59"/>
    </row>
    <row r="19" spans="1:21" s="9" customFormat="1" ht="46.5">
      <c r="A19" s="7"/>
      <c r="B19" s="14">
        <v>2700000</v>
      </c>
      <c r="C19" s="15"/>
      <c r="D19" s="16"/>
      <c r="E19" s="56" t="s">
        <v>40</v>
      </c>
      <c r="F19" s="31">
        <f aca="true" t="shared" si="6" ref="F19:H20">F20</f>
        <v>2000000</v>
      </c>
      <c r="G19" s="31">
        <f t="shared" si="6"/>
        <v>1417820</v>
      </c>
      <c r="H19" s="32">
        <f t="shared" si="6"/>
        <v>0</v>
      </c>
      <c r="I19" s="31">
        <f aca="true" t="shared" si="7" ref="I19:I25">F19+G19</f>
        <v>3417820</v>
      </c>
      <c r="J19" s="31">
        <f aca="true" t="shared" si="8" ref="J19:L20">J20</f>
        <v>0</v>
      </c>
      <c r="K19" s="31">
        <f t="shared" si="8"/>
        <v>-760722</v>
      </c>
      <c r="L19" s="32">
        <f t="shared" si="8"/>
        <v>0</v>
      </c>
      <c r="M19" s="31">
        <f t="shared" si="5"/>
        <v>-760722</v>
      </c>
      <c r="N19" s="31">
        <f t="shared" si="1"/>
        <v>2000000</v>
      </c>
      <c r="O19" s="31">
        <f t="shared" si="2"/>
        <v>657098</v>
      </c>
      <c r="P19" s="32">
        <f>P20</f>
        <v>0</v>
      </c>
      <c r="Q19" s="32">
        <f t="shared" si="3"/>
        <v>2657098</v>
      </c>
      <c r="R19" s="8"/>
      <c r="S19" s="8"/>
      <c r="T19" s="8"/>
      <c r="U19" s="8"/>
    </row>
    <row r="20" spans="1:21" s="9" customFormat="1" ht="46.5">
      <c r="A20" s="7"/>
      <c r="B20" s="14">
        <v>2710000</v>
      </c>
      <c r="C20" s="15"/>
      <c r="D20" s="16"/>
      <c r="E20" s="56" t="s">
        <v>41</v>
      </c>
      <c r="F20" s="31">
        <f t="shared" si="6"/>
        <v>2000000</v>
      </c>
      <c r="G20" s="31">
        <f t="shared" si="6"/>
        <v>1417820</v>
      </c>
      <c r="H20" s="31">
        <f t="shared" si="6"/>
        <v>0</v>
      </c>
      <c r="I20" s="31">
        <f t="shared" si="7"/>
        <v>3417820</v>
      </c>
      <c r="J20" s="31">
        <f t="shared" si="8"/>
        <v>0</v>
      </c>
      <c r="K20" s="31">
        <f t="shared" si="8"/>
        <v>-760722</v>
      </c>
      <c r="L20" s="31">
        <f t="shared" si="8"/>
        <v>0</v>
      </c>
      <c r="M20" s="31">
        <f t="shared" si="5"/>
        <v>-760722</v>
      </c>
      <c r="N20" s="31">
        <f t="shared" si="1"/>
        <v>2000000</v>
      </c>
      <c r="O20" s="31">
        <f t="shared" si="2"/>
        <v>657098</v>
      </c>
      <c r="P20" s="31">
        <f>P21</f>
        <v>0</v>
      </c>
      <c r="Q20" s="32">
        <f t="shared" si="3"/>
        <v>2657098</v>
      </c>
      <c r="R20" s="8"/>
      <c r="S20" s="8"/>
      <c r="T20" s="8"/>
      <c r="U20" s="8"/>
    </row>
    <row r="21" spans="1:21" s="9" customFormat="1" ht="30.75">
      <c r="A21" s="7"/>
      <c r="B21" s="15">
        <v>2717610</v>
      </c>
      <c r="C21" s="15">
        <v>7610</v>
      </c>
      <c r="D21" s="16" t="s">
        <v>13</v>
      </c>
      <c r="E21" s="18" t="s">
        <v>14</v>
      </c>
      <c r="F21" s="33">
        <v>2000000</v>
      </c>
      <c r="G21" s="33">
        <f>760722+657098</f>
        <v>1417820</v>
      </c>
      <c r="H21" s="34"/>
      <c r="I21" s="33">
        <f t="shared" si="7"/>
        <v>3417820</v>
      </c>
      <c r="J21" s="33"/>
      <c r="K21" s="33">
        <v>-760722</v>
      </c>
      <c r="L21" s="34"/>
      <c r="M21" s="33">
        <f t="shared" si="5"/>
        <v>-760722</v>
      </c>
      <c r="N21" s="31">
        <f t="shared" si="1"/>
        <v>2000000</v>
      </c>
      <c r="O21" s="31">
        <f t="shared" si="2"/>
        <v>657098</v>
      </c>
      <c r="P21" s="34">
        <f>H21+L21</f>
        <v>0</v>
      </c>
      <c r="Q21" s="32">
        <f t="shared" si="3"/>
        <v>2657098</v>
      </c>
      <c r="R21" s="8"/>
      <c r="S21" s="8"/>
      <c r="T21" s="8"/>
      <c r="U21" s="8"/>
    </row>
    <row r="22" spans="2:17" ht="30.75">
      <c r="B22" s="24" t="s">
        <v>22</v>
      </c>
      <c r="C22" s="25"/>
      <c r="D22" s="25"/>
      <c r="E22" s="26" t="s">
        <v>26</v>
      </c>
      <c r="F22" s="36">
        <f>F23</f>
        <v>300000</v>
      </c>
      <c r="G22" s="37">
        <f aca="true" t="shared" si="9" ref="G22:M24">G23</f>
        <v>0</v>
      </c>
      <c r="H22" s="37">
        <f t="shared" si="9"/>
        <v>0</v>
      </c>
      <c r="I22" s="31">
        <f t="shared" si="7"/>
        <v>300000</v>
      </c>
      <c r="J22" s="37">
        <f t="shared" si="9"/>
        <v>0</v>
      </c>
      <c r="K22" s="37">
        <f t="shared" si="9"/>
        <v>0</v>
      </c>
      <c r="L22" s="37">
        <f t="shared" si="9"/>
        <v>0</v>
      </c>
      <c r="M22" s="37">
        <f t="shared" si="9"/>
        <v>0</v>
      </c>
      <c r="N22" s="31">
        <f t="shared" si="1"/>
        <v>300000</v>
      </c>
      <c r="O22" s="31">
        <f t="shared" si="2"/>
        <v>0</v>
      </c>
      <c r="P22" s="36">
        <f>P9+P19</f>
        <v>0</v>
      </c>
      <c r="Q22" s="32">
        <f t="shared" si="3"/>
        <v>300000</v>
      </c>
    </row>
    <row r="23" spans="2:17" ht="30.75">
      <c r="B23" s="27" t="s">
        <v>23</v>
      </c>
      <c r="C23" s="25"/>
      <c r="D23" s="25"/>
      <c r="E23" s="26" t="s">
        <v>27</v>
      </c>
      <c r="F23" s="38">
        <f>F24</f>
        <v>300000</v>
      </c>
      <c r="G23" s="39">
        <f t="shared" si="9"/>
        <v>0</v>
      </c>
      <c r="H23" s="39">
        <f t="shared" si="9"/>
        <v>0</v>
      </c>
      <c r="I23" s="31">
        <f t="shared" si="7"/>
        <v>300000</v>
      </c>
      <c r="J23" s="39">
        <f t="shared" si="9"/>
        <v>0</v>
      </c>
      <c r="K23" s="39">
        <f t="shared" si="9"/>
        <v>0</v>
      </c>
      <c r="L23" s="39">
        <f t="shared" si="9"/>
        <v>0</v>
      </c>
      <c r="M23" s="39">
        <f t="shared" si="9"/>
        <v>0</v>
      </c>
      <c r="N23" s="31">
        <f t="shared" si="1"/>
        <v>300000</v>
      </c>
      <c r="O23" s="31">
        <f t="shared" si="2"/>
        <v>0</v>
      </c>
      <c r="P23" s="38"/>
      <c r="Q23" s="32">
        <f t="shared" si="3"/>
        <v>300000</v>
      </c>
    </row>
    <row r="24" spans="2:17" ht="30.75">
      <c r="B24" s="28" t="s">
        <v>24</v>
      </c>
      <c r="C24" s="15">
        <v>8810</v>
      </c>
      <c r="D24" s="28"/>
      <c r="E24" s="18" t="s">
        <v>20</v>
      </c>
      <c r="F24" s="40">
        <f>F25</f>
        <v>300000</v>
      </c>
      <c r="G24" s="41">
        <f t="shared" si="9"/>
        <v>0</v>
      </c>
      <c r="H24" s="41">
        <f t="shared" si="9"/>
        <v>0</v>
      </c>
      <c r="I24" s="33">
        <f t="shared" si="7"/>
        <v>300000</v>
      </c>
      <c r="J24" s="41">
        <f t="shared" si="9"/>
        <v>0</v>
      </c>
      <c r="K24" s="41">
        <f t="shared" si="9"/>
        <v>0</v>
      </c>
      <c r="L24" s="41">
        <f t="shared" si="9"/>
        <v>0</v>
      </c>
      <c r="M24" s="41">
        <f t="shared" si="9"/>
        <v>0</v>
      </c>
      <c r="N24" s="31">
        <f t="shared" si="1"/>
        <v>300000</v>
      </c>
      <c r="O24" s="31">
        <f t="shared" si="2"/>
        <v>0</v>
      </c>
      <c r="P24" s="40"/>
      <c r="Q24" s="42">
        <f t="shared" si="3"/>
        <v>300000</v>
      </c>
    </row>
    <row r="25" spans="1:17" s="13" customFormat="1" ht="18">
      <c r="A25" s="12"/>
      <c r="B25" s="29" t="s">
        <v>25</v>
      </c>
      <c r="C25" s="19">
        <v>8811</v>
      </c>
      <c r="D25" s="29" t="s">
        <v>21</v>
      </c>
      <c r="E25" s="23" t="s">
        <v>10</v>
      </c>
      <c r="F25" s="43">
        <v>300000</v>
      </c>
      <c r="G25" s="44"/>
      <c r="H25" s="44"/>
      <c r="I25" s="43">
        <f t="shared" si="7"/>
        <v>300000</v>
      </c>
      <c r="J25" s="44"/>
      <c r="K25" s="44"/>
      <c r="L25" s="44"/>
      <c r="M25" s="44"/>
      <c r="N25" s="31">
        <f t="shared" si="1"/>
        <v>300000</v>
      </c>
      <c r="O25" s="31">
        <f t="shared" si="2"/>
        <v>0</v>
      </c>
      <c r="P25" s="44"/>
      <c r="Q25" s="45">
        <f t="shared" si="3"/>
        <v>300000</v>
      </c>
    </row>
    <row r="26" spans="2:17" ht="27" customHeight="1">
      <c r="B26" s="30"/>
      <c r="C26" s="30"/>
      <c r="D26" s="28"/>
      <c r="E26" s="55" t="s">
        <v>15</v>
      </c>
      <c r="F26" s="36">
        <f>F9+F19+F22</f>
        <v>3270000</v>
      </c>
      <c r="G26" s="36">
        <f aca="true" t="shared" si="10" ref="G26:M26">G9+G19+G22</f>
        <v>2048092</v>
      </c>
      <c r="H26" s="36">
        <f t="shared" si="10"/>
        <v>0</v>
      </c>
      <c r="I26" s="36">
        <f t="shared" si="10"/>
        <v>5318092</v>
      </c>
      <c r="J26" s="36">
        <f t="shared" si="10"/>
        <v>0</v>
      </c>
      <c r="K26" s="36">
        <f t="shared" si="10"/>
        <v>-1290722</v>
      </c>
      <c r="L26" s="36">
        <f t="shared" si="10"/>
        <v>0</v>
      </c>
      <c r="M26" s="36">
        <f>M9+M19+M22</f>
        <v>-1290722</v>
      </c>
      <c r="N26" s="31">
        <f t="shared" si="1"/>
        <v>3270000</v>
      </c>
      <c r="O26" s="31">
        <f t="shared" si="2"/>
        <v>757370</v>
      </c>
      <c r="P26" s="36">
        <f>P9+P19</f>
        <v>0</v>
      </c>
      <c r="Q26" s="32">
        <f t="shared" si="3"/>
        <v>4027370</v>
      </c>
    </row>
    <row r="27" ht="9" customHeight="1"/>
    <row r="28" spans="1:17" s="11" customFormat="1" ht="25.5" customHeight="1">
      <c r="A28" s="10"/>
      <c r="B28" s="65" t="s">
        <v>17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1:17" s="11" customFormat="1" ht="18.75" customHeight="1">
      <c r="A29" s="10"/>
      <c r="B29" s="65" t="s">
        <v>16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s="11" customFormat="1" ht="31.5" customHeight="1">
      <c r="A30" s="10"/>
      <c r="B30" s="65" t="s">
        <v>18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1:17" s="11" customFormat="1" ht="27" customHeight="1">
      <c r="A31" s="10"/>
      <c r="B31" s="65" t="s">
        <v>19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</sheetData>
  <sheetProtection/>
  <mergeCells count="23">
    <mergeCell ref="B29:Q29"/>
    <mergeCell ref="B31:Q31"/>
    <mergeCell ref="Q7:Q8"/>
    <mergeCell ref="G7:G8"/>
    <mergeCell ref="I7:I8"/>
    <mergeCell ref="J7:J8"/>
    <mergeCell ref="K7:K8"/>
    <mergeCell ref="M7:M8"/>
    <mergeCell ref="B6:B8"/>
    <mergeCell ref="B4:Q4"/>
    <mergeCell ref="O7:O8"/>
    <mergeCell ref="N3:Q3"/>
    <mergeCell ref="B28:Q28"/>
    <mergeCell ref="N2:Q2"/>
    <mergeCell ref="B30:Q30"/>
    <mergeCell ref="D6:D8"/>
    <mergeCell ref="F6:I6"/>
    <mergeCell ref="J6:M6"/>
    <mergeCell ref="N6:Q6"/>
    <mergeCell ref="F7:F8"/>
    <mergeCell ref="N7:N8"/>
    <mergeCell ref="E7:E8"/>
    <mergeCell ref="C6:C8"/>
  </mergeCells>
  <printOptions horizontalCentered="1"/>
  <pageMargins left="0.1968503937007874" right="0" top="0.5905511811023623" bottom="0.1968503937007874" header="0.1968503937007874" footer="0.1968503937007874"/>
  <pageSetup fitToHeight="0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22gfu2103</dc:creator>
  <cp:keywords/>
  <dc:description/>
  <cp:lastModifiedBy>22gfu2103</cp:lastModifiedBy>
  <cp:lastPrinted>2018-02-28T13:40:33Z</cp:lastPrinted>
  <dcterms:created xsi:type="dcterms:W3CDTF">2017-12-07T09:46:50Z</dcterms:created>
  <dcterms:modified xsi:type="dcterms:W3CDTF">2018-02-28T13:57:10Z</dcterms:modified>
  <cp:category/>
  <cp:version/>
  <cp:contentType/>
  <cp:contentStatus/>
</cp:coreProperties>
</file>