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80" windowHeight="10992" activeTab="0"/>
  </bookViews>
  <sheets>
    <sheet name="dod5" sheetId="1" r:id="rId1"/>
  </sheets>
  <definedNames>
    <definedName name="_xlnm.Print_Titles" localSheetId="0">'dod5'!$5:$7</definedName>
    <definedName name="_xlnm.Print_Area" localSheetId="0">'dod5'!$A$1:$P$21</definedName>
  </definedNames>
  <calcPr fullCalcOnLoad="1"/>
</workbook>
</file>

<file path=xl/sharedStrings.xml><?xml version="1.0" encoding="utf-8"?>
<sst xmlns="http://schemas.openxmlformats.org/spreadsheetml/2006/main" count="48" uniqueCount="35">
  <si>
    <t>Всього</t>
  </si>
  <si>
    <t>Загальний фонд</t>
  </si>
  <si>
    <t>Надання кредитів</t>
  </si>
  <si>
    <t>Повернення кредитів</t>
  </si>
  <si>
    <t>Кредитування - всього</t>
  </si>
  <si>
    <t>РАЗОМ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</si>
  <si>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</si>
  <si>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</si>
  <si>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Cпеціальний фонд</t>
  </si>
  <si>
    <t>з них</t>
  </si>
  <si>
    <t>бюджет розвитку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</si>
  <si>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</si>
  <si>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</si>
  <si>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</si>
  <si>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</si>
  <si>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Інші освітні програми</t>
  </si>
  <si>
    <t>1220</t>
  </si>
  <si>
    <t>0990</t>
  </si>
  <si>
    <t>Код типової програмно класифікації видатків та кредитування місцевих бюджетів (КТПКВК)</t>
  </si>
  <si>
    <t>Надання та повернення пільгового довгострокового кредиту на будівництво (реконструкцію) та придбання житла</t>
  </si>
  <si>
    <t>1060</t>
  </si>
  <si>
    <t>0411</t>
  </si>
  <si>
    <t>Сприяння розвитку малого та середнього підприємництва</t>
  </si>
  <si>
    <r>
      <t xml:space="preserve">Департамент освіти і науки ОДА </t>
    </r>
    <r>
      <rPr>
        <sz val="11"/>
        <rFont val="Times New Roman"/>
        <family val="1"/>
      </rPr>
      <t>(головний розпорядник)</t>
    </r>
  </si>
  <si>
    <r>
      <t xml:space="preserve">Департамент освіти і науки ОДА </t>
    </r>
    <r>
      <rPr>
        <sz val="11"/>
        <rFont val="Times New Roman"/>
        <family val="1"/>
      </rPr>
      <t xml:space="preserve">(відповідальний виконавець) </t>
    </r>
  </si>
  <si>
    <t>грн.</t>
  </si>
  <si>
    <r>
      <t>від</t>
    </r>
    <r>
      <rPr>
        <u val="single"/>
        <sz val="10"/>
        <rFont val="Arial Cyr"/>
        <family val="0"/>
      </rPr>
      <t xml:space="preserve">                                   </t>
    </r>
    <r>
      <rPr>
        <sz val="10"/>
        <rFont val="Arial Cyr"/>
        <family val="0"/>
      </rPr>
      <t xml:space="preserve">№____ </t>
    </r>
  </si>
  <si>
    <t>Найменування головного розпорядника</t>
  </si>
  <si>
    <t xml:space="preserve"> відповідального виконавця, бюджетної програми або напрямку видатків згідно з типовою відомчою (ТПКВКМБ)</t>
  </si>
  <si>
    <t>Додаток 4
до рішення обласної ради
"Про внесення змін до обласного бюджету на 2017 рік"</t>
  </si>
  <si>
    <r>
      <t xml:space="preserve">Управління регіонального розвитку  та будівництва ОДА </t>
    </r>
    <r>
      <rPr>
        <i/>
        <sz val="10"/>
        <rFont val="Times New Roman"/>
        <family val="1"/>
      </rPr>
      <t>(головний розпорядник)</t>
    </r>
  </si>
  <si>
    <r>
      <t xml:space="preserve">Департамент економічного розвитку, промисловості та інфраструктури ОДА </t>
    </r>
    <r>
      <rPr>
        <i/>
        <sz val="10"/>
        <rFont val="Times New Roman"/>
        <family val="1"/>
      </rPr>
      <t>(головний розпорядник)</t>
    </r>
  </si>
  <si>
    <r>
      <t xml:space="preserve">Управління регіонального розвитку та будівництва ОДА 
</t>
    </r>
    <r>
      <rPr>
        <i/>
        <sz val="10"/>
        <rFont val="Times New Roman"/>
        <family val="1"/>
      </rPr>
      <t>(відповідальний виконавець)</t>
    </r>
    <r>
      <rPr>
        <b/>
        <sz val="10"/>
        <rFont val="Times New Roman"/>
        <family val="1"/>
      </rPr>
      <t xml:space="preserve"> </t>
    </r>
  </si>
  <si>
    <r>
      <t xml:space="preserve">Департамент економічного розвитку, промисловості та інфраструктури ОДА 
</t>
    </r>
    <r>
      <rPr>
        <i/>
        <sz val="10"/>
        <rFont val="Times New Roman"/>
        <family val="1"/>
      </rPr>
      <t>(відповідальний виконавець)</t>
    </r>
    <r>
      <rPr>
        <b/>
        <sz val="10"/>
        <rFont val="Times New Roman"/>
        <family val="1"/>
      </rPr>
      <t xml:space="preserve"> </t>
    </r>
  </si>
  <si>
    <t xml:space="preserve">Повернення кредитів до обласного бюджету та розподіл надання кредитів з обласного бюджету на 2017 рік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</si>
</sst>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0"/>
    </font>
    <font>
      <i/>
      <sz val="10"/>
      <name val="Arial Cyr"/>
      <family val="0"/>
    </font>
    <font>
      <sz val="10"/>
      <name val="Helv"/>
      <family val="0"/>
    </font>
    <font>
      <u val="single"/>
      <sz val="10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i/>
      <sz val="10"/>
      <name val="Times New Roman"/>
      <family val="1"/>
    </font>
    <font>
      <b/>
      <i/>
      <sz val="10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3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3" fontId="8" fillId="0" borderId="10" xfId="0" applyNumberFormat="1" applyFont="1" applyBorder="1" applyAlignment="1">
      <alignment horizontal="center" wrapText="1"/>
    </xf>
    <xf numFmtId="0" fontId="10" fillId="0" borderId="0" xfId="0" applyNumberFormat="1" applyFont="1" applyFill="1" applyAlignment="1" applyProtection="1">
      <alignment vertical="center" wrapText="1"/>
      <protection/>
    </xf>
    <xf numFmtId="3" fontId="1" fillId="0" borderId="0" xfId="0" applyNumberFormat="1" applyFont="1" applyAlignment="1">
      <alignment wrapText="1"/>
    </xf>
    <xf numFmtId="0" fontId="30" fillId="0" borderId="11" xfId="0" applyFont="1" applyBorder="1" applyAlignment="1">
      <alignment horizontal="center" vertical="center" wrapText="1"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3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1" fillId="0" borderId="10" xfId="0" applyFont="1" applyBorder="1" applyAlignment="1">
      <alignment wrapText="1"/>
    </xf>
    <xf numFmtId="0" fontId="32" fillId="0" borderId="0" xfId="0" applyFont="1" applyAlignment="1">
      <alignment wrapText="1"/>
    </xf>
    <xf numFmtId="0" fontId="10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vertical="center" wrapText="1"/>
    </xf>
    <xf numFmtId="3" fontId="37" fillId="0" borderId="12" xfId="0" applyNumberFormat="1" applyFont="1" applyFill="1" applyBorder="1" applyAlignment="1" applyProtection="1">
      <alignment horizontal="center" vertical="center" wrapText="1"/>
      <protection/>
    </xf>
    <xf numFmtId="3" fontId="38" fillId="0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justify" vertical="center" wrapText="1"/>
    </xf>
    <xf numFmtId="3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3" fontId="37" fillId="0" borderId="13" xfId="0" applyNumberFormat="1" applyFont="1" applyFill="1" applyBorder="1" applyAlignment="1" applyProtection="1">
      <alignment horizontal="center" vertical="center" wrapText="1"/>
      <protection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49" fontId="32" fillId="0" borderId="12" xfId="0" applyNumberFormat="1" applyFont="1" applyFill="1" applyBorder="1" applyAlignment="1" applyProtection="1">
      <alignment horizontal="center" vertical="center" wrapText="1"/>
      <protection/>
    </xf>
    <xf numFmtId="3" fontId="40" fillId="0" borderId="12" xfId="0" applyNumberFormat="1" applyFont="1" applyFill="1" applyBorder="1" applyAlignment="1" applyProtection="1">
      <alignment horizontal="center" vertical="center" wrapText="1"/>
      <protection/>
    </xf>
    <xf numFmtId="3" fontId="33" fillId="0" borderId="12" xfId="0" applyNumberFormat="1" applyFont="1" applyFill="1" applyBorder="1" applyAlignment="1" applyProtection="1">
      <alignment horizontal="center" vertical="center" wrapText="1"/>
      <protection/>
    </xf>
    <xf numFmtId="3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="75" zoomScaleSheetLayoutView="75" zoomScalePageLayoutView="0" workbookViewId="0" topLeftCell="A1">
      <pane xSplit="4" ySplit="7" topLeftCell="E2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1" sqref="E11:F13"/>
    </sheetView>
  </sheetViews>
  <sheetFormatPr defaultColWidth="9.00390625" defaultRowHeight="12.75"/>
  <cols>
    <col min="1" max="1" width="10.00390625" style="5" customWidth="1"/>
    <col min="2" max="2" width="10.125" style="5" customWidth="1"/>
    <col min="3" max="3" width="9.00390625" style="5" customWidth="1"/>
    <col min="4" max="4" width="37.25390625" style="5" customWidth="1"/>
    <col min="5" max="5" width="9.625" style="5" customWidth="1"/>
    <col min="6" max="6" width="10.50390625" style="5" customWidth="1"/>
    <col min="7" max="7" width="9.625" style="5" customWidth="1"/>
    <col min="8" max="8" width="10.25390625" style="5" customWidth="1"/>
    <col min="9" max="9" width="9.375" style="5" customWidth="1"/>
    <col min="10" max="10" width="11.00390625" style="5" customWidth="1"/>
    <col min="11" max="11" width="8.25390625" style="5" customWidth="1"/>
    <col min="12" max="12" width="9.875" style="5" customWidth="1"/>
    <col min="13" max="14" width="10.50390625" style="5" customWidth="1"/>
    <col min="15" max="15" width="8.50390625" style="5" customWidth="1"/>
    <col min="16" max="16" width="9.625" style="5" customWidth="1"/>
    <col min="17" max="16384" width="9.125" style="5" customWidth="1"/>
  </cols>
  <sheetData>
    <row r="1" spans="2:17" s="4" customFormat="1" ht="57" customHeight="1">
      <c r="B1" s="3"/>
      <c r="C1" s="3"/>
      <c r="D1" s="3"/>
      <c r="E1" s="3"/>
      <c r="F1" s="3"/>
      <c r="G1" s="3"/>
      <c r="H1" s="3"/>
      <c r="I1" s="3"/>
      <c r="J1" s="3"/>
      <c r="K1" s="3"/>
      <c r="L1" s="11"/>
      <c r="M1" s="57" t="s">
        <v>29</v>
      </c>
      <c r="N1" s="57"/>
      <c r="O1" s="57"/>
      <c r="P1" s="57"/>
      <c r="Q1" s="11"/>
    </row>
    <row r="2" spans="13:17" ht="13.5">
      <c r="M2" s="51" t="s">
        <v>26</v>
      </c>
      <c r="N2" s="51"/>
      <c r="O2" s="51"/>
      <c r="P2" s="51"/>
      <c r="Q2" s="9"/>
    </row>
    <row r="3" spans="2:16" s="4" customFormat="1" ht="18.75" customHeight="1">
      <c r="B3" s="58" t="s">
        <v>34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3.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2" t="s">
        <v>25</v>
      </c>
    </row>
    <row r="5" spans="1:17" ht="28.5" customHeight="1">
      <c r="A5" s="45" t="s">
        <v>6</v>
      </c>
      <c r="B5" s="61" t="s">
        <v>18</v>
      </c>
      <c r="C5" s="48" t="s">
        <v>7</v>
      </c>
      <c r="D5" s="23" t="s">
        <v>27</v>
      </c>
      <c r="E5" s="53" t="s">
        <v>2</v>
      </c>
      <c r="F5" s="53"/>
      <c r="G5" s="53"/>
      <c r="H5" s="53"/>
      <c r="I5" s="53" t="s">
        <v>3</v>
      </c>
      <c r="J5" s="53"/>
      <c r="K5" s="53"/>
      <c r="L5" s="53"/>
      <c r="M5" s="53" t="s">
        <v>4</v>
      </c>
      <c r="N5" s="53"/>
      <c r="O5" s="53"/>
      <c r="P5" s="53"/>
      <c r="Q5" s="2"/>
    </row>
    <row r="6" spans="1:17" ht="12.75" customHeight="1">
      <c r="A6" s="46"/>
      <c r="B6" s="61"/>
      <c r="C6" s="49"/>
      <c r="D6" s="52" t="s">
        <v>28</v>
      </c>
      <c r="E6" s="55" t="s">
        <v>1</v>
      </c>
      <c r="F6" s="54" t="s">
        <v>8</v>
      </c>
      <c r="G6" s="13" t="s">
        <v>9</v>
      </c>
      <c r="H6" s="55" t="s">
        <v>5</v>
      </c>
      <c r="I6" s="55" t="s">
        <v>1</v>
      </c>
      <c r="J6" s="54" t="s">
        <v>8</v>
      </c>
      <c r="K6" s="13" t="s">
        <v>9</v>
      </c>
      <c r="L6" s="55" t="s">
        <v>5</v>
      </c>
      <c r="M6" s="55" t="s">
        <v>1</v>
      </c>
      <c r="N6" s="54" t="s">
        <v>8</v>
      </c>
      <c r="O6" s="13" t="s">
        <v>9</v>
      </c>
      <c r="P6" s="59" t="s">
        <v>5</v>
      </c>
      <c r="Q6" s="2"/>
    </row>
    <row r="7" spans="1:17" ht="49.5" customHeight="1">
      <c r="A7" s="47"/>
      <c r="B7" s="61"/>
      <c r="C7" s="50"/>
      <c r="D7" s="52"/>
      <c r="E7" s="56"/>
      <c r="F7" s="54"/>
      <c r="G7" s="13" t="s">
        <v>10</v>
      </c>
      <c r="H7" s="56"/>
      <c r="I7" s="56"/>
      <c r="J7" s="54"/>
      <c r="K7" s="13" t="s">
        <v>10</v>
      </c>
      <c r="L7" s="56"/>
      <c r="M7" s="56"/>
      <c r="N7" s="54"/>
      <c r="O7" s="13" t="s">
        <v>10</v>
      </c>
      <c r="P7" s="60"/>
      <c r="Q7" s="2"/>
    </row>
    <row r="8" spans="1:17" ht="26.25">
      <c r="A8" s="28">
        <v>4700000</v>
      </c>
      <c r="B8" s="29"/>
      <c r="C8" s="30"/>
      <c r="D8" s="31" t="s">
        <v>30</v>
      </c>
      <c r="E8" s="25">
        <f>E9</f>
        <v>1470000</v>
      </c>
      <c r="F8" s="25">
        <f aca="true" t="shared" si="0" ref="F8:O9">F9</f>
        <v>770356</v>
      </c>
      <c r="G8" s="32">
        <f t="shared" si="0"/>
        <v>0</v>
      </c>
      <c r="H8" s="25">
        <f>E8+F8</f>
        <v>2240356</v>
      </c>
      <c r="I8" s="25">
        <f t="shared" si="0"/>
        <v>0</v>
      </c>
      <c r="J8" s="25">
        <f t="shared" si="0"/>
        <v>-510000</v>
      </c>
      <c r="K8" s="32">
        <f t="shared" si="0"/>
        <v>0</v>
      </c>
      <c r="L8" s="25">
        <f>I8+J8</f>
        <v>-510000</v>
      </c>
      <c r="M8" s="25">
        <f>E8+I8</f>
        <v>1470000</v>
      </c>
      <c r="N8" s="25">
        <f>F8+J8</f>
        <v>260356</v>
      </c>
      <c r="O8" s="32">
        <f t="shared" si="0"/>
        <v>0</v>
      </c>
      <c r="P8" s="32">
        <f>M8+N8</f>
        <v>1730356</v>
      </c>
      <c r="Q8" s="12" t="e">
        <f>#REF!+#REF!</f>
        <v>#REF!</v>
      </c>
    </row>
    <row r="9" spans="1:17" ht="39">
      <c r="A9" s="28">
        <v>4710000</v>
      </c>
      <c r="B9" s="29"/>
      <c r="C9" s="30"/>
      <c r="D9" s="31" t="s">
        <v>32</v>
      </c>
      <c r="E9" s="25">
        <f>E10</f>
        <v>1470000</v>
      </c>
      <c r="F9" s="25">
        <f t="shared" si="0"/>
        <v>770356</v>
      </c>
      <c r="G9" s="25">
        <f t="shared" si="0"/>
        <v>0</v>
      </c>
      <c r="H9" s="25">
        <f aca="true" t="shared" si="1" ref="H9:H17">E9+F9</f>
        <v>2240356</v>
      </c>
      <c r="I9" s="25">
        <f t="shared" si="0"/>
        <v>0</v>
      </c>
      <c r="J9" s="25">
        <f t="shared" si="0"/>
        <v>-510000</v>
      </c>
      <c r="K9" s="25">
        <f t="shared" si="0"/>
        <v>0</v>
      </c>
      <c r="L9" s="25">
        <f aca="true" t="shared" si="2" ref="L9:L17">I9+J9</f>
        <v>-510000</v>
      </c>
      <c r="M9" s="25">
        <f aca="true" t="shared" si="3" ref="M9:N14">E9+I9</f>
        <v>1470000</v>
      </c>
      <c r="N9" s="25">
        <f t="shared" si="3"/>
        <v>260356</v>
      </c>
      <c r="O9" s="25">
        <f t="shared" si="0"/>
        <v>0</v>
      </c>
      <c r="P9" s="32">
        <f aca="true" t="shared" si="4" ref="P9:P14">M9+N9</f>
        <v>1730356</v>
      </c>
      <c r="Q9" s="12"/>
    </row>
    <row r="10" spans="1:17" ht="39.75" customHeight="1">
      <c r="A10" s="28">
        <v>4718100</v>
      </c>
      <c r="B10" s="29">
        <v>8100</v>
      </c>
      <c r="C10" s="30"/>
      <c r="D10" s="33" t="s">
        <v>19</v>
      </c>
      <c r="E10" s="24">
        <f>E11+E12+E13+E14</f>
        <v>1470000</v>
      </c>
      <c r="F10" s="24">
        <f aca="true" t="shared" si="5" ref="F10:O10">F11+F12+F13+F14</f>
        <v>770356</v>
      </c>
      <c r="G10" s="24">
        <f t="shared" si="5"/>
        <v>0</v>
      </c>
      <c r="H10" s="25">
        <f t="shared" si="1"/>
        <v>2240356</v>
      </c>
      <c r="I10" s="24">
        <f t="shared" si="5"/>
        <v>0</v>
      </c>
      <c r="J10" s="24">
        <f t="shared" si="5"/>
        <v>-510000</v>
      </c>
      <c r="K10" s="24">
        <f t="shared" si="5"/>
        <v>0</v>
      </c>
      <c r="L10" s="25">
        <f t="shared" si="2"/>
        <v>-510000</v>
      </c>
      <c r="M10" s="24">
        <f t="shared" si="3"/>
        <v>1470000</v>
      </c>
      <c r="N10" s="24">
        <f t="shared" si="3"/>
        <v>260356</v>
      </c>
      <c r="O10" s="24">
        <f t="shared" si="5"/>
        <v>0</v>
      </c>
      <c r="P10" s="32">
        <f t="shared" si="4"/>
        <v>1730356</v>
      </c>
      <c r="Q10" s="2"/>
    </row>
    <row r="11" spans="1:17" s="17" customFormat="1" ht="39">
      <c r="A11" s="39">
        <v>4718103</v>
      </c>
      <c r="B11" s="40">
        <v>8103</v>
      </c>
      <c r="C11" s="41" t="s">
        <v>20</v>
      </c>
      <c r="D11" s="27" t="s">
        <v>11</v>
      </c>
      <c r="E11" s="43">
        <v>470000</v>
      </c>
      <c r="F11" s="43">
        <f>160000+260356</f>
        <v>420356</v>
      </c>
      <c r="G11" s="15"/>
      <c r="H11" s="42">
        <f t="shared" si="1"/>
        <v>890356</v>
      </c>
      <c r="I11" s="43"/>
      <c r="J11" s="43"/>
      <c r="K11" s="15"/>
      <c r="L11" s="42">
        <f t="shared" si="2"/>
        <v>0</v>
      </c>
      <c r="M11" s="43">
        <f t="shared" si="3"/>
        <v>470000</v>
      </c>
      <c r="N11" s="43">
        <f t="shared" si="3"/>
        <v>420356</v>
      </c>
      <c r="O11" s="15">
        <f>G11+K11</f>
        <v>0</v>
      </c>
      <c r="P11" s="44">
        <f t="shared" si="4"/>
        <v>890356</v>
      </c>
      <c r="Q11" s="21"/>
    </row>
    <row r="12" spans="1:17" s="17" customFormat="1" ht="55.5" customHeight="1">
      <c r="A12" s="39">
        <v>4718104</v>
      </c>
      <c r="B12" s="40">
        <v>8104</v>
      </c>
      <c r="C12" s="41" t="s">
        <v>20</v>
      </c>
      <c r="D12" s="27" t="s">
        <v>12</v>
      </c>
      <c r="E12" s="43"/>
      <c r="F12" s="43"/>
      <c r="G12" s="15"/>
      <c r="H12" s="42">
        <f t="shared" si="1"/>
        <v>0</v>
      </c>
      <c r="I12" s="43"/>
      <c r="J12" s="43">
        <v>-160000</v>
      </c>
      <c r="K12" s="15"/>
      <c r="L12" s="42">
        <f t="shared" si="2"/>
        <v>-160000</v>
      </c>
      <c r="M12" s="42">
        <f t="shared" si="3"/>
        <v>0</v>
      </c>
      <c r="N12" s="43">
        <f t="shared" si="3"/>
        <v>-160000</v>
      </c>
      <c r="O12" s="15">
        <f>G12+K12</f>
        <v>0</v>
      </c>
      <c r="P12" s="44">
        <f t="shared" si="4"/>
        <v>-160000</v>
      </c>
      <c r="Q12" s="21"/>
    </row>
    <row r="13" spans="1:17" s="17" customFormat="1" ht="38.25" customHeight="1">
      <c r="A13" s="39">
        <v>4718106</v>
      </c>
      <c r="B13" s="40">
        <v>8106</v>
      </c>
      <c r="C13" s="41" t="s">
        <v>20</v>
      </c>
      <c r="D13" s="27" t="s">
        <v>13</v>
      </c>
      <c r="E13" s="43">
        <v>1000000</v>
      </c>
      <c r="F13" s="43">
        <v>350000</v>
      </c>
      <c r="G13" s="15"/>
      <c r="H13" s="42">
        <f t="shared" si="1"/>
        <v>1350000</v>
      </c>
      <c r="I13" s="43"/>
      <c r="J13" s="43"/>
      <c r="K13" s="15"/>
      <c r="L13" s="42">
        <f t="shared" si="2"/>
        <v>0</v>
      </c>
      <c r="M13" s="42">
        <f t="shared" si="3"/>
        <v>1000000</v>
      </c>
      <c r="N13" s="43">
        <f t="shared" si="3"/>
        <v>350000</v>
      </c>
      <c r="O13" s="15">
        <f>G13+K13</f>
        <v>0</v>
      </c>
      <c r="P13" s="44">
        <f t="shared" si="4"/>
        <v>1350000</v>
      </c>
      <c r="Q13" s="21"/>
    </row>
    <row r="14" spans="1:17" s="17" customFormat="1" ht="39">
      <c r="A14" s="39">
        <v>4718107</v>
      </c>
      <c r="B14" s="40">
        <v>8107</v>
      </c>
      <c r="C14" s="41" t="s">
        <v>20</v>
      </c>
      <c r="D14" s="27" t="s">
        <v>14</v>
      </c>
      <c r="E14" s="43"/>
      <c r="F14" s="43"/>
      <c r="G14" s="15"/>
      <c r="H14" s="42">
        <f t="shared" si="1"/>
        <v>0</v>
      </c>
      <c r="I14" s="43"/>
      <c r="J14" s="43">
        <v>-350000</v>
      </c>
      <c r="K14" s="15"/>
      <c r="L14" s="42">
        <f t="shared" si="2"/>
        <v>-350000</v>
      </c>
      <c r="M14" s="42">
        <f t="shared" si="3"/>
        <v>0</v>
      </c>
      <c r="N14" s="43">
        <f t="shared" si="3"/>
        <v>-350000</v>
      </c>
      <c r="O14" s="15">
        <f>G14+K14</f>
        <v>0</v>
      </c>
      <c r="P14" s="44">
        <f t="shared" si="4"/>
        <v>-350000</v>
      </c>
      <c r="Q14" s="21"/>
    </row>
    <row r="15" spans="1:17" ht="39">
      <c r="A15" s="28">
        <v>7300000</v>
      </c>
      <c r="B15" s="29"/>
      <c r="C15" s="30"/>
      <c r="D15" s="31" t="s">
        <v>31</v>
      </c>
      <c r="E15" s="25">
        <f>E16</f>
        <v>0</v>
      </c>
      <c r="F15" s="25">
        <f aca="true" t="shared" si="6" ref="F15:P16">F16</f>
        <v>742000</v>
      </c>
      <c r="G15" s="32">
        <f t="shared" si="6"/>
        <v>0</v>
      </c>
      <c r="H15" s="25">
        <f t="shared" si="1"/>
        <v>742000</v>
      </c>
      <c r="I15" s="25">
        <f t="shared" si="6"/>
        <v>0</v>
      </c>
      <c r="J15" s="25">
        <f t="shared" si="6"/>
        <v>-742000</v>
      </c>
      <c r="K15" s="32">
        <f t="shared" si="6"/>
        <v>0</v>
      </c>
      <c r="L15" s="25">
        <f t="shared" si="2"/>
        <v>-742000</v>
      </c>
      <c r="M15" s="25">
        <f t="shared" si="6"/>
        <v>0</v>
      </c>
      <c r="N15" s="25">
        <f t="shared" si="6"/>
        <v>0</v>
      </c>
      <c r="O15" s="32">
        <f t="shared" si="6"/>
        <v>0</v>
      </c>
      <c r="P15" s="25">
        <f t="shared" si="6"/>
        <v>0</v>
      </c>
      <c r="Q15" s="2"/>
    </row>
    <row r="16" spans="1:17" ht="39">
      <c r="A16" s="28">
        <v>7310000</v>
      </c>
      <c r="B16" s="29"/>
      <c r="C16" s="30"/>
      <c r="D16" s="31" t="s">
        <v>33</v>
      </c>
      <c r="E16" s="24">
        <f>E17</f>
        <v>0</v>
      </c>
      <c r="F16" s="24">
        <f t="shared" si="6"/>
        <v>742000</v>
      </c>
      <c r="G16" s="24">
        <f t="shared" si="6"/>
        <v>0</v>
      </c>
      <c r="H16" s="25">
        <f t="shared" si="1"/>
        <v>742000</v>
      </c>
      <c r="I16" s="24">
        <f t="shared" si="6"/>
        <v>0</v>
      </c>
      <c r="J16" s="24">
        <f t="shared" si="6"/>
        <v>-742000</v>
      </c>
      <c r="K16" s="24">
        <f t="shared" si="6"/>
        <v>0</v>
      </c>
      <c r="L16" s="25">
        <f t="shared" si="2"/>
        <v>-742000</v>
      </c>
      <c r="M16" s="24">
        <f t="shared" si="6"/>
        <v>0</v>
      </c>
      <c r="N16" s="24">
        <f t="shared" si="6"/>
        <v>0</v>
      </c>
      <c r="O16" s="24">
        <f t="shared" si="6"/>
        <v>0</v>
      </c>
      <c r="P16" s="24">
        <f t="shared" si="6"/>
        <v>0</v>
      </c>
      <c r="Q16" s="2"/>
    </row>
    <row r="17" spans="1:17" ht="26.25">
      <c r="A17" s="28">
        <v>7317450</v>
      </c>
      <c r="B17" s="29">
        <v>7450</v>
      </c>
      <c r="C17" s="30" t="s">
        <v>21</v>
      </c>
      <c r="D17" s="34" t="s">
        <v>22</v>
      </c>
      <c r="E17" s="24"/>
      <c r="F17" s="24">
        <v>742000</v>
      </c>
      <c r="G17" s="15"/>
      <c r="H17" s="25">
        <f t="shared" si="1"/>
        <v>742000</v>
      </c>
      <c r="I17" s="24"/>
      <c r="J17" s="24">
        <v>-742000</v>
      </c>
      <c r="K17" s="15"/>
      <c r="L17" s="25">
        <f t="shared" si="2"/>
        <v>-742000</v>
      </c>
      <c r="M17" s="24">
        <f>E17+I17</f>
        <v>0</v>
      </c>
      <c r="N17" s="24">
        <f>F17+J17</f>
        <v>0</v>
      </c>
      <c r="O17" s="38">
        <f>G17+K17</f>
        <v>0</v>
      </c>
      <c r="P17" s="24">
        <f>M17+N17</f>
        <v>0</v>
      </c>
      <c r="Q17" s="2"/>
    </row>
    <row r="18" spans="1:16" ht="27">
      <c r="A18" s="14">
        <v>1000000</v>
      </c>
      <c r="B18" s="6"/>
      <c r="C18" s="6"/>
      <c r="D18" s="16" t="s">
        <v>23</v>
      </c>
      <c r="E18" s="8">
        <f>E20</f>
        <v>300000</v>
      </c>
      <c r="F18" s="8">
        <f aca="true" t="shared" si="7" ref="F18:P18">F20</f>
        <v>0</v>
      </c>
      <c r="G18" s="8">
        <f t="shared" si="7"/>
        <v>0</v>
      </c>
      <c r="H18" s="8">
        <f t="shared" si="7"/>
        <v>300000</v>
      </c>
      <c r="I18" s="8">
        <f t="shared" si="7"/>
        <v>0</v>
      </c>
      <c r="J18" s="8">
        <f t="shared" si="7"/>
        <v>0</v>
      </c>
      <c r="K18" s="8">
        <f t="shared" si="7"/>
        <v>0</v>
      </c>
      <c r="L18" s="8">
        <f t="shared" si="7"/>
        <v>0</v>
      </c>
      <c r="M18" s="8">
        <f t="shared" si="7"/>
        <v>300000</v>
      </c>
      <c r="N18" s="8">
        <f t="shared" si="7"/>
        <v>0</v>
      </c>
      <c r="O18" s="8">
        <f t="shared" si="7"/>
        <v>0</v>
      </c>
      <c r="P18" s="8">
        <f t="shared" si="7"/>
        <v>300000</v>
      </c>
    </row>
    <row r="19" spans="1:16" ht="27">
      <c r="A19" s="16">
        <v>1011000</v>
      </c>
      <c r="B19" s="6"/>
      <c r="C19" s="6"/>
      <c r="D19" s="16" t="s">
        <v>24</v>
      </c>
      <c r="E19" s="8">
        <f>E20</f>
        <v>300000</v>
      </c>
      <c r="F19" s="8">
        <f aca="true" t="shared" si="8" ref="F19:P19">F20</f>
        <v>0</v>
      </c>
      <c r="G19" s="8">
        <f t="shared" si="8"/>
        <v>0</v>
      </c>
      <c r="H19" s="8">
        <f t="shared" si="8"/>
        <v>300000</v>
      </c>
      <c r="I19" s="8">
        <f t="shared" si="8"/>
        <v>0</v>
      </c>
      <c r="J19" s="8">
        <f t="shared" si="8"/>
        <v>0</v>
      </c>
      <c r="K19" s="8">
        <f t="shared" si="8"/>
        <v>0</v>
      </c>
      <c r="L19" s="8">
        <f t="shared" si="8"/>
        <v>0</v>
      </c>
      <c r="M19" s="8">
        <f t="shared" si="8"/>
        <v>300000</v>
      </c>
      <c r="N19" s="8">
        <f t="shared" si="8"/>
        <v>0</v>
      </c>
      <c r="O19" s="8">
        <f t="shared" si="8"/>
        <v>0</v>
      </c>
      <c r="P19" s="8">
        <f t="shared" si="8"/>
        <v>300000</v>
      </c>
    </row>
    <row r="20" spans="1:16" ht="22.5" customHeight="1">
      <c r="A20" s="35">
        <v>1011220</v>
      </c>
      <c r="B20" s="35" t="s">
        <v>16</v>
      </c>
      <c r="C20" s="35" t="s">
        <v>17</v>
      </c>
      <c r="D20" s="36" t="s">
        <v>15</v>
      </c>
      <c r="E20" s="7">
        <v>300000</v>
      </c>
      <c r="F20" s="26"/>
      <c r="G20" s="26"/>
      <c r="H20" s="7">
        <f>E20+F20</f>
        <v>300000</v>
      </c>
      <c r="I20" s="7"/>
      <c r="J20" s="26"/>
      <c r="K20" s="26"/>
      <c r="L20" s="7"/>
      <c r="M20" s="7">
        <f>E20+I20</f>
        <v>300000</v>
      </c>
      <c r="N20" s="7">
        <f>F20+J20</f>
        <v>0</v>
      </c>
      <c r="O20" s="7">
        <f>K20</f>
        <v>0</v>
      </c>
      <c r="P20" s="7">
        <f>M20+N20</f>
        <v>300000</v>
      </c>
    </row>
    <row r="21" spans="1:16" ht="26.25" customHeight="1">
      <c r="A21" s="18"/>
      <c r="B21" s="1"/>
      <c r="C21" s="1"/>
      <c r="D21" s="20" t="s">
        <v>0</v>
      </c>
      <c r="E21" s="10">
        <f>E8+E15+E18</f>
        <v>1770000</v>
      </c>
      <c r="F21" s="10">
        <f aca="true" t="shared" si="9" ref="F21:P21">F8+F15+F18</f>
        <v>1512356</v>
      </c>
      <c r="G21" s="10">
        <f t="shared" si="9"/>
        <v>0</v>
      </c>
      <c r="H21" s="10">
        <f t="shared" si="9"/>
        <v>3282356</v>
      </c>
      <c r="I21" s="10">
        <f t="shared" si="9"/>
        <v>0</v>
      </c>
      <c r="J21" s="10">
        <f t="shared" si="9"/>
        <v>-1252000</v>
      </c>
      <c r="K21" s="10">
        <f t="shared" si="9"/>
        <v>0</v>
      </c>
      <c r="L21" s="10">
        <f t="shared" si="9"/>
        <v>-1252000</v>
      </c>
      <c r="M21" s="10">
        <f t="shared" si="9"/>
        <v>1770000</v>
      </c>
      <c r="N21" s="10">
        <f t="shared" si="9"/>
        <v>260356</v>
      </c>
      <c r="O21" s="10">
        <f t="shared" si="9"/>
        <v>0</v>
      </c>
      <c r="P21" s="10">
        <f t="shared" si="9"/>
        <v>2030356</v>
      </c>
    </row>
    <row r="22" spans="1:16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>
        <v>300000</v>
      </c>
    </row>
    <row r="23" ht="12.75">
      <c r="P23" s="37">
        <f>P21-P22</f>
        <v>1730356</v>
      </c>
    </row>
  </sheetData>
  <sheetProtection/>
  <mergeCells count="19">
    <mergeCell ref="M1:P1"/>
    <mergeCell ref="L6:L7"/>
    <mergeCell ref="M6:M7"/>
    <mergeCell ref="M5:P5"/>
    <mergeCell ref="I5:L5"/>
    <mergeCell ref="B3:P3"/>
    <mergeCell ref="P6:P7"/>
    <mergeCell ref="N6:N7"/>
    <mergeCell ref="B5:B7"/>
    <mergeCell ref="A5:A7"/>
    <mergeCell ref="C5:C7"/>
    <mergeCell ref="M2:P2"/>
    <mergeCell ref="D6:D7"/>
    <mergeCell ref="E5:H5"/>
    <mergeCell ref="F6:F7"/>
    <mergeCell ref="J6:J7"/>
    <mergeCell ref="E6:E7"/>
    <mergeCell ref="I6:I7"/>
    <mergeCell ref="H6:H7"/>
  </mergeCells>
  <printOptions horizontalCentered="1"/>
  <pageMargins left="0.1968503937007874" right="0.1968503937007874" top="0.3937007874015748" bottom="0.1968503937007874" header="0.1968503937007874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22gfu2103</cp:lastModifiedBy>
  <cp:lastPrinted>2017-09-12T09:36:45Z</cp:lastPrinted>
  <dcterms:created xsi:type="dcterms:W3CDTF">2010-12-11T08:40:46Z</dcterms:created>
  <dcterms:modified xsi:type="dcterms:W3CDTF">2017-09-12T09:55:58Z</dcterms:modified>
  <cp:category/>
  <cp:version/>
  <cp:contentType/>
  <cp:contentStatus/>
</cp:coreProperties>
</file>