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52" activeTab="5"/>
  </bookViews>
  <sheets>
    <sheet name="Всього по роботах" sheetId="1" r:id="rId1"/>
    <sheet name="всього  по містах" sheetId="2" r:id="rId2"/>
    <sheet name="дод 3 капремонт" sheetId="3" r:id="rId3"/>
    <sheet name="дод 4 модернізація" sheetId="4" r:id="rId4"/>
    <sheet name="дод 5 заміна" sheetId="5" r:id="rId5"/>
    <sheet name="дод 6 експертиза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<sst xmlns="http://schemas.openxmlformats.org/spreadsheetml/2006/main" count="266" uniqueCount="43">
  <si>
    <t>Додаток 1</t>
  </si>
  <si>
    <t>Обсяг фактично витрачених коштів</t>
  </si>
  <si>
    <t>на проведення експертного обстеження, капітального ремонту, модернізації та заміни ліфтів житлового фонду</t>
  </si>
  <si>
    <t>Хмельницької області</t>
  </si>
  <si>
    <t>№ з/п</t>
  </si>
  <si>
    <t>Вид робіт</t>
  </si>
  <si>
    <t>У тому числі за роками</t>
  </si>
  <si>
    <t>Державний бюджет</t>
  </si>
  <si>
    <t>Місцевий бюджет</t>
  </si>
  <si>
    <t>Загальна  вартість (тис. грн.)</t>
  </si>
  <si>
    <t>у т.ч. фінансування</t>
  </si>
  <si>
    <t>у т. ч. фінансування</t>
  </si>
  <si>
    <t>Капітальний ремонт ліфтів</t>
  </si>
  <si>
    <t>Модернізація ліфтів</t>
  </si>
  <si>
    <t>Заміна ліфтів</t>
  </si>
  <si>
    <t>Експертне обстеження ліфтів</t>
  </si>
  <si>
    <t xml:space="preserve">у 2013-2017 роках </t>
  </si>
  <si>
    <t>Усього за 2013-2017 роки</t>
  </si>
  <si>
    <t>Усього по області</t>
  </si>
  <si>
    <t>Начальник управління житлово-комунального господарства Хмельницької облдержадміністрації</t>
  </si>
  <si>
    <t>С.Дашковський</t>
  </si>
  <si>
    <t>Загальна вартість
 (тис. грн.)</t>
  </si>
  <si>
    <t>Міста</t>
  </si>
  <si>
    <t>Хмельницький</t>
  </si>
  <si>
    <t>Кам’янець-Подільський</t>
  </si>
  <si>
    <t>Нетішин</t>
  </si>
  <si>
    <t>Славута</t>
  </si>
  <si>
    <t>Старокостянтинів</t>
  </si>
  <si>
    <t>Шепетівка</t>
  </si>
  <si>
    <t>Волочиськ</t>
  </si>
  <si>
    <t>Красилів</t>
  </si>
  <si>
    <t>Додаток 2</t>
  </si>
  <si>
    <t>на проведення капітального ремонту ліфтів житлового фонду</t>
  </si>
  <si>
    <t xml:space="preserve">Зведені показники фактично витрачених коштів  </t>
  </si>
  <si>
    <t>на проведення модернізації ліфтів житлового фонду</t>
  </si>
  <si>
    <t>на проведення експертного обстеження ліфтів житлового фонду</t>
  </si>
  <si>
    <t>Додаток 6</t>
  </si>
  <si>
    <t>Додаток 5</t>
  </si>
  <si>
    <t>Додаток 4</t>
  </si>
  <si>
    <t>Додаток 3</t>
  </si>
  <si>
    <t xml:space="preserve">до звіту про виконання Програми капітального ремонту, модернізації та заміни ліфтів житлового фонду Хмельницької області  на 2013-2017 роки </t>
  </si>
  <si>
    <t>на заміну ліфтів житлового фонду</t>
  </si>
  <si>
    <t xml:space="preserve">до звіту про виконання Програми капітального ремонту, модернізації
та заміни ліфтів житлового фонду Хмельницької області  на 2013-2017 роки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</si>
</sst>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indent="15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164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20"/>
  <sheetViews>
    <sheetView zoomScalePageLayoutView="0" workbookViewId="0" topLeftCell="A16">
      <selection activeCell="K3" sqref="K3"/>
    </sheetView>
  </sheetViews>
  <sheetFormatPr defaultColWidth="9.140625" defaultRowHeight="15"/>
  <cols>
    <col min="1" max="1" width="4.421875" style="4" customWidth="1"/>
    <col min="2" max="2" width="20.7109375" style="4" customWidth="1"/>
    <col min="3" max="4" width="9.140625" style="4" customWidth="1"/>
    <col min="5" max="5" width="10.421875" style="4" customWidth="1"/>
    <col min="6" max="6" width="8.421875" style="4" customWidth="1"/>
    <col min="7" max="7" width="6.7109375" style="4" customWidth="1"/>
    <col min="8" max="8" width="7.140625" style="4" customWidth="1"/>
    <col min="9" max="9" width="7.7109375" style="4" customWidth="1"/>
    <col min="10" max="10" width="8.140625" style="4" customWidth="1"/>
    <col min="11" max="11" width="7.57421875" style="4" customWidth="1"/>
    <col min="12" max="12" width="7.28125" style="4" customWidth="1"/>
    <col min="13" max="13" width="7.140625" style="4" customWidth="1"/>
    <col min="14" max="14" width="7.28125" style="4" customWidth="1"/>
    <col min="15" max="15" width="8.140625" style="4" customWidth="1"/>
    <col min="16" max="16" width="7.00390625" style="4" customWidth="1"/>
    <col min="17" max="17" width="8.00390625" style="4" customWidth="1"/>
    <col min="18" max="18" width="7.57421875" style="4" customWidth="1"/>
    <col min="19" max="19" width="7.00390625" style="4" customWidth="1"/>
    <col min="20" max="20" width="8.00390625" style="4" customWidth="1"/>
    <col min="21" max="16384" width="9.140625" style="4" customWidth="1"/>
  </cols>
  <sheetData>
    <row r="2" spans="15:20" ht="15">
      <c r="O2" s="23" t="s">
        <v>0</v>
      </c>
      <c r="P2" s="22"/>
      <c r="Q2" s="22"/>
      <c r="R2" s="22"/>
      <c r="S2" s="22"/>
      <c r="T2" s="22"/>
    </row>
    <row r="3" spans="16:20" ht="76.5" customHeight="1">
      <c r="P3" s="32" t="s">
        <v>42</v>
      </c>
      <c r="Q3" s="32"/>
      <c r="R3" s="32"/>
      <c r="S3" s="32"/>
      <c r="T3" s="32"/>
    </row>
    <row r="5" spans="2:20" ht="17.25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7.25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5" customHeight="1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17.25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9.75" customHeight="1"/>
    <row r="10" spans="1:20" ht="21.75" customHeight="1">
      <c r="A10" s="30" t="s">
        <v>4</v>
      </c>
      <c r="B10" s="30" t="s">
        <v>5</v>
      </c>
      <c r="C10" s="35" t="s">
        <v>17</v>
      </c>
      <c r="D10" s="35"/>
      <c r="E10" s="35"/>
      <c r="F10" s="36" t="s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1.75" customHeight="1">
      <c r="A11" s="30"/>
      <c r="B11" s="30"/>
      <c r="C11" s="29" t="s">
        <v>9</v>
      </c>
      <c r="D11" s="2" t="s">
        <v>10</v>
      </c>
      <c r="E11" s="5"/>
      <c r="F11" s="28">
        <v>2013</v>
      </c>
      <c r="G11" s="28"/>
      <c r="H11" s="28"/>
      <c r="I11" s="28">
        <v>2014</v>
      </c>
      <c r="J11" s="28"/>
      <c r="K11" s="28"/>
      <c r="L11" s="28">
        <v>2015</v>
      </c>
      <c r="M11" s="28"/>
      <c r="N11" s="28"/>
      <c r="O11" s="28">
        <v>2016</v>
      </c>
      <c r="P11" s="28"/>
      <c r="Q11" s="28"/>
      <c r="R11" s="28">
        <v>2017</v>
      </c>
      <c r="S11" s="28"/>
      <c r="T11" s="28"/>
    </row>
    <row r="12" spans="1:20" ht="30" customHeight="1">
      <c r="A12" s="30"/>
      <c r="B12" s="30"/>
      <c r="C12" s="29"/>
      <c r="D12" s="29" t="s">
        <v>7</v>
      </c>
      <c r="E12" s="29" t="s">
        <v>8</v>
      </c>
      <c r="F12" s="29" t="s">
        <v>21</v>
      </c>
      <c r="G12" s="30" t="s">
        <v>11</v>
      </c>
      <c r="H12" s="30"/>
      <c r="I12" s="29" t="s">
        <v>21</v>
      </c>
      <c r="J12" s="30" t="s">
        <v>11</v>
      </c>
      <c r="K12" s="30"/>
      <c r="L12" s="29" t="s">
        <v>21</v>
      </c>
      <c r="M12" s="30" t="s">
        <v>11</v>
      </c>
      <c r="N12" s="30"/>
      <c r="O12" s="29" t="s">
        <v>21</v>
      </c>
      <c r="P12" s="30" t="s">
        <v>11</v>
      </c>
      <c r="Q12" s="30"/>
      <c r="R12" s="29" t="s">
        <v>21</v>
      </c>
      <c r="S12" s="30" t="s">
        <v>11</v>
      </c>
      <c r="T12" s="30"/>
    </row>
    <row r="13" spans="1:20" ht="58.5" customHeight="1">
      <c r="A13" s="34"/>
      <c r="B13" s="34"/>
      <c r="C13" s="31"/>
      <c r="D13" s="31"/>
      <c r="E13" s="31"/>
      <c r="F13" s="31"/>
      <c r="G13" s="6" t="s">
        <v>7</v>
      </c>
      <c r="H13" s="6" t="s">
        <v>8</v>
      </c>
      <c r="I13" s="31"/>
      <c r="J13" s="6" t="s">
        <v>7</v>
      </c>
      <c r="K13" s="6" t="s">
        <v>8</v>
      </c>
      <c r="L13" s="31"/>
      <c r="M13" s="6" t="s">
        <v>7</v>
      </c>
      <c r="N13" s="6" t="s">
        <v>8</v>
      </c>
      <c r="O13" s="31"/>
      <c r="P13" s="6" t="s">
        <v>7</v>
      </c>
      <c r="Q13" s="6" t="s">
        <v>8</v>
      </c>
      <c r="R13" s="29"/>
      <c r="S13" s="3" t="s">
        <v>7</v>
      </c>
      <c r="T13" s="3" t="s">
        <v>8</v>
      </c>
    </row>
    <row r="14" spans="1:20" ht="30.75">
      <c r="A14" s="5">
        <v>1</v>
      </c>
      <c r="B14" s="10" t="s">
        <v>12</v>
      </c>
      <c r="C14" s="5">
        <f>+D14+E14</f>
        <v>17102.5</v>
      </c>
      <c r="D14" s="5"/>
      <c r="E14" s="5">
        <f>+H14+K14+N14+Q14+T14</f>
        <v>17102.5</v>
      </c>
      <c r="F14" s="7">
        <f>+'дод 3 капремонт'!F22</f>
        <v>2305.1000000000004</v>
      </c>
      <c r="G14" s="7"/>
      <c r="H14" s="7">
        <f>+'дод 3 капремонт'!H22</f>
        <v>2305.1000000000004</v>
      </c>
      <c r="I14" s="7">
        <f>+'дод 3 капремонт'!I22</f>
        <v>1765.1</v>
      </c>
      <c r="J14" s="7"/>
      <c r="K14" s="7">
        <f>+'дод 3 капремонт'!K22</f>
        <v>1765.1</v>
      </c>
      <c r="L14" s="7">
        <f>+'дод 3 капремонт'!L22</f>
        <v>1742.3</v>
      </c>
      <c r="M14" s="7"/>
      <c r="N14" s="7">
        <f>+'дод 3 капремонт'!N22</f>
        <v>1742.3</v>
      </c>
      <c r="O14" s="7">
        <f>+'дод 3 капремонт'!O22</f>
        <v>4981.8</v>
      </c>
      <c r="P14" s="7"/>
      <c r="Q14" s="7">
        <f>+'дод 3 капремонт'!Q22</f>
        <v>4981.8</v>
      </c>
      <c r="R14" s="7">
        <f>+S14+T14</f>
        <v>6308.2</v>
      </c>
      <c r="S14" s="7"/>
      <c r="T14" s="7">
        <f>+'дод 3 капремонт'!T22</f>
        <v>6308.2</v>
      </c>
    </row>
    <row r="15" spans="1:20" ht="30.75" customHeight="1">
      <c r="A15" s="5">
        <v>2</v>
      </c>
      <c r="B15" s="10" t="s">
        <v>13</v>
      </c>
      <c r="C15" s="5">
        <f>+D15+E15</f>
        <v>1419.4</v>
      </c>
      <c r="D15" s="5"/>
      <c r="E15" s="5">
        <f>+H15+K15+N15+Q15+T15</f>
        <v>1419.4</v>
      </c>
      <c r="F15" s="7"/>
      <c r="G15" s="5"/>
      <c r="H15" s="7"/>
      <c r="I15" s="5"/>
      <c r="J15" s="5"/>
      <c r="K15" s="5"/>
      <c r="L15" s="14">
        <f>+'дод 4 модернізація'!L22</f>
        <v>943</v>
      </c>
      <c r="M15" s="14"/>
      <c r="N15" s="14">
        <f>+'дод 4 модернізація'!N22</f>
        <v>943</v>
      </c>
      <c r="O15" s="5">
        <f>+'дод 4 модернізація'!O22</f>
        <v>476.4</v>
      </c>
      <c r="P15" s="5"/>
      <c r="Q15" s="5">
        <f>+'дод 4 модернізація'!Q22</f>
        <v>476.4</v>
      </c>
      <c r="R15" s="7"/>
      <c r="S15" s="5"/>
      <c r="T15" s="7"/>
    </row>
    <row r="16" spans="1:20" ht="33.75" customHeight="1">
      <c r="A16" s="5">
        <v>3</v>
      </c>
      <c r="B16" s="10" t="s">
        <v>14</v>
      </c>
      <c r="C16" s="5">
        <f>+D16+E16</f>
        <v>5041.700000000001</v>
      </c>
      <c r="D16" s="5"/>
      <c r="E16" s="5">
        <f>+H16+K16+N16+Q16+T16</f>
        <v>5041.700000000001</v>
      </c>
      <c r="F16" s="7"/>
      <c r="G16" s="5"/>
      <c r="H16" s="7"/>
      <c r="I16" s="5">
        <f>+'дод 5 заміна'!I22</f>
        <v>1105.9</v>
      </c>
      <c r="J16" s="5"/>
      <c r="K16" s="5">
        <f>+'дод 5 заміна'!K22</f>
        <v>1105.9</v>
      </c>
      <c r="L16" s="14">
        <f>+'дод 5 заміна'!L22</f>
        <v>619</v>
      </c>
      <c r="M16" s="14"/>
      <c r="N16" s="14">
        <f>+'дод 5 заміна'!N22</f>
        <v>619</v>
      </c>
      <c r="O16" s="5">
        <f>+'дод 5 заміна'!O22</f>
        <v>1374.9</v>
      </c>
      <c r="P16" s="5"/>
      <c r="Q16" s="5">
        <f>+'дод 5 заміна'!Q22</f>
        <v>1374.9</v>
      </c>
      <c r="R16" s="7">
        <f>+S16+T16</f>
        <v>1941.9</v>
      </c>
      <c r="S16" s="5"/>
      <c r="T16" s="7">
        <f>+'дод 5 заміна'!T22</f>
        <v>1941.9</v>
      </c>
    </row>
    <row r="17" spans="1:20" ht="33.75" customHeight="1">
      <c r="A17" s="5">
        <v>4</v>
      </c>
      <c r="B17" s="10" t="s">
        <v>15</v>
      </c>
      <c r="C17" s="5">
        <f>+D17+E17</f>
        <v>2399.5</v>
      </c>
      <c r="D17" s="5"/>
      <c r="E17" s="5">
        <f>+H17+K17+N17+Q17+T17</f>
        <v>2399.5</v>
      </c>
      <c r="F17" s="5"/>
      <c r="G17" s="5"/>
      <c r="H17" s="5"/>
      <c r="I17" s="5">
        <f>+'дод 6 експертиза'!I22</f>
        <v>625.3000000000001</v>
      </c>
      <c r="J17" s="5"/>
      <c r="K17" s="5">
        <f>+'дод 6 експертиза'!K22</f>
        <v>625.3000000000001</v>
      </c>
      <c r="L17" s="14">
        <f>+'дод 6 експертиза'!L22</f>
        <v>563.6999999999999</v>
      </c>
      <c r="M17" s="14"/>
      <c r="N17" s="14">
        <f>+'дод 6 експертиза'!N22</f>
        <v>563.6999999999999</v>
      </c>
      <c r="O17" s="5">
        <f>+'дод 6 експертиза'!O22</f>
        <v>591.4</v>
      </c>
      <c r="P17" s="5"/>
      <c r="Q17" s="5">
        <f>+'дод 6 експертиза'!Q22</f>
        <v>591.4</v>
      </c>
      <c r="R17" s="7">
        <f>+S17+T17</f>
        <v>619.1</v>
      </c>
      <c r="S17" s="5"/>
      <c r="T17" s="7">
        <f>+'дод 6 експертиза'!T22</f>
        <v>619.1</v>
      </c>
    </row>
    <row r="18" spans="1:20" ht="27" customHeight="1">
      <c r="A18" s="5"/>
      <c r="B18" s="25" t="s">
        <v>18</v>
      </c>
      <c r="C18" s="12">
        <f>+D18+E18</f>
        <v>25963.100000000002</v>
      </c>
      <c r="D18" s="12">
        <f>+G18+J18+M18+P18+S18</f>
        <v>0</v>
      </c>
      <c r="E18" s="12">
        <f>+H18+K18+N18+Q18+T18</f>
        <v>25963.100000000002</v>
      </c>
      <c r="F18" s="12">
        <f>SUM(F14:F17)</f>
        <v>2305.1000000000004</v>
      </c>
      <c r="G18" s="12">
        <f aca="true" t="shared" si="0" ref="G18:T18">SUM(G14:G17)</f>
        <v>0</v>
      </c>
      <c r="H18" s="13">
        <f t="shared" si="0"/>
        <v>2305.1000000000004</v>
      </c>
      <c r="I18" s="12">
        <f t="shared" si="0"/>
        <v>3496.3</v>
      </c>
      <c r="J18" s="12">
        <f t="shared" si="0"/>
        <v>0</v>
      </c>
      <c r="K18" s="12">
        <f t="shared" si="0"/>
        <v>3496.3</v>
      </c>
      <c r="L18" s="13">
        <f t="shared" si="0"/>
        <v>3868</v>
      </c>
      <c r="M18" s="12">
        <f t="shared" si="0"/>
        <v>0</v>
      </c>
      <c r="N18" s="13">
        <f t="shared" si="0"/>
        <v>3868</v>
      </c>
      <c r="O18" s="12">
        <f t="shared" si="0"/>
        <v>7424.5</v>
      </c>
      <c r="P18" s="12">
        <f t="shared" si="0"/>
        <v>0</v>
      </c>
      <c r="Q18" s="13">
        <f t="shared" si="0"/>
        <v>7424.5</v>
      </c>
      <c r="R18" s="12">
        <f t="shared" si="0"/>
        <v>8869.2</v>
      </c>
      <c r="S18" s="12">
        <f t="shared" si="0"/>
        <v>0</v>
      </c>
      <c r="T18" s="13">
        <f t="shared" si="0"/>
        <v>8869.2</v>
      </c>
    </row>
    <row r="20" spans="2:12" ht="74.25" customHeight="1">
      <c r="B20" s="27" t="s">
        <v>19</v>
      </c>
      <c r="C20" s="27"/>
      <c r="D20" s="27"/>
      <c r="E20" s="21"/>
      <c r="L20" s="4" t="s">
        <v>20</v>
      </c>
    </row>
  </sheetData>
  <sheetProtection/>
  <mergeCells count="28">
    <mergeCell ref="A10:A13"/>
    <mergeCell ref="M12:N12"/>
    <mergeCell ref="P12:Q12"/>
    <mergeCell ref="C10:E10"/>
    <mergeCell ref="L11:N11"/>
    <mergeCell ref="O11:Q11"/>
    <mergeCell ref="F10:T10"/>
    <mergeCell ref="L12:L13"/>
    <mergeCell ref="E12:E13"/>
    <mergeCell ref="D12:D13"/>
    <mergeCell ref="C11:C13"/>
    <mergeCell ref="O12:O13"/>
    <mergeCell ref="B10:B13"/>
    <mergeCell ref="P3:T3"/>
    <mergeCell ref="B5:T5"/>
    <mergeCell ref="B6:T6"/>
    <mergeCell ref="B7:T7"/>
    <mergeCell ref="B8:T8"/>
    <mergeCell ref="B20:D20"/>
    <mergeCell ref="F11:H11"/>
    <mergeCell ref="I11:K11"/>
    <mergeCell ref="R11:T11"/>
    <mergeCell ref="R12:R13"/>
    <mergeCell ref="S12:T12"/>
    <mergeCell ref="F12:F13"/>
    <mergeCell ref="I12:I13"/>
    <mergeCell ref="G12:H12"/>
    <mergeCell ref="J12:K12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T23"/>
  <sheetViews>
    <sheetView zoomScalePageLayoutView="0" workbookViewId="0" topLeftCell="B19">
      <selection activeCell="P20" sqref="P20"/>
    </sheetView>
  </sheetViews>
  <sheetFormatPr defaultColWidth="9.140625" defaultRowHeight="15"/>
  <cols>
    <col min="1" max="1" width="4.421875" style="4" customWidth="1"/>
    <col min="2" max="2" width="20.7109375" style="4" customWidth="1"/>
    <col min="3" max="4" width="9.140625" style="4" customWidth="1"/>
    <col min="5" max="5" width="10.421875" style="4" customWidth="1"/>
    <col min="6" max="6" width="8.421875" style="4" customWidth="1"/>
    <col min="7" max="7" width="6.7109375" style="4" customWidth="1"/>
    <col min="8" max="8" width="7.140625" style="4" customWidth="1"/>
    <col min="9" max="9" width="7.7109375" style="4" customWidth="1"/>
    <col min="10" max="10" width="8.140625" style="4" customWidth="1"/>
    <col min="11" max="11" width="7.57421875" style="4" customWidth="1"/>
    <col min="12" max="12" width="7.28125" style="4" customWidth="1"/>
    <col min="13" max="14" width="9.140625" style="4" customWidth="1"/>
    <col min="15" max="15" width="8.140625" style="4" customWidth="1"/>
    <col min="16" max="17" width="9.140625" style="4" customWidth="1"/>
    <col min="18" max="18" width="7.57421875" style="4" customWidth="1"/>
    <col min="19" max="16384" width="9.140625" style="4" customWidth="1"/>
  </cols>
  <sheetData>
    <row r="2" spans="15:20" ht="15">
      <c r="O2" s="23" t="s">
        <v>31</v>
      </c>
      <c r="P2" s="22"/>
      <c r="Q2" s="22"/>
      <c r="R2" s="22"/>
      <c r="S2" s="22"/>
      <c r="T2" s="22"/>
    </row>
    <row r="3" spans="15:20" ht="59.25" customHeight="1">
      <c r="O3" s="22"/>
      <c r="P3" s="32" t="s">
        <v>40</v>
      </c>
      <c r="Q3" s="32"/>
      <c r="R3" s="32"/>
      <c r="S3" s="32"/>
      <c r="T3" s="32"/>
    </row>
    <row r="5" spans="2:20" ht="17.25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7.25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5" customHeight="1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17.25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14.25" customHeight="1"/>
    <row r="10" spans="1:20" ht="21.75" customHeight="1">
      <c r="A10" s="30" t="s">
        <v>4</v>
      </c>
      <c r="B10" s="30" t="s">
        <v>22</v>
      </c>
      <c r="C10" s="35" t="s">
        <v>17</v>
      </c>
      <c r="D10" s="35"/>
      <c r="E10" s="35"/>
      <c r="F10" s="36" t="s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1.75" customHeight="1">
      <c r="A11" s="30"/>
      <c r="B11" s="30"/>
      <c r="C11" s="29" t="s">
        <v>9</v>
      </c>
      <c r="D11" s="2" t="s">
        <v>10</v>
      </c>
      <c r="E11" s="5"/>
      <c r="F11" s="28">
        <v>2013</v>
      </c>
      <c r="G11" s="28"/>
      <c r="H11" s="28"/>
      <c r="I11" s="28">
        <v>2014</v>
      </c>
      <c r="J11" s="28"/>
      <c r="K11" s="28"/>
      <c r="L11" s="28">
        <v>2015</v>
      </c>
      <c r="M11" s="28"/>
      <c r="N11" s="28"/>
      <c r="O11" s="28">
        <v>2016</v>
      </c>
      <c r="P11" s="28"/>
      <c r="Q11" s="28"/>
      <c r="R11" s="28">
        <v>2017</v>
      </c>
      <c r="S11" s="28"/>
      <c r="T11" s="28"/>
    </row>
    <row r="12" spans="1:20" ht="30.75" customHeight="1">
      <c r="A12" s="30"/>
      <c r="B12" s="30"/>
      <c r="C12" s="29"/>
      <c r="D12" s="29" t="s">
        <v>7</v>
      </c>
      <c r="E12" s="29" t="s">
        <v>8</v>
      </c>
      <c r="F12" s="29" t="s">
        <v>21</v>
      </c>
      <c r="G12" s="30" t="s">
        <v>11</v>
      </c>
      <c r="H12" s="30"/>
      <c r="I12" s="29" t="s">
        <v>21</v>
      </c>
      <c r="J12" s="30" t="s">
        <v>11</v>
      </c>
      <c r="K12" s="30"/>
      <c r="L12" s="29" t="s">
        <v>21</v>
      </c>
      <c r="M12" s="30" t="s">
        <v>11</v>
      </c>
      <c r="N12" s="30"/>
      <c r="O12" s="29" t="s">
        <v>21</v>
      </c>
      <c r="P12" s="30" t="s">
        <v>11</v>
      </c>
      <c r="Q12" s="30"/>
      <c r="R12" s="29" t="s">
        <v>21</v>
      </c>
      <c r="S12" s="30" t="s">
        <v>11</v>
      </c>
      <c r="T12" s="30"/>
    </row>
    <row r="13" spans="1:20" ht="58.5" customHeight="1">
      <c r="A13" s="34"/>
      <c r="B13" s="34"/>
      <c r="C13" s="31"/>
      <c r="D13" s="31"/>
      <c r="E13" s="31"/>
      <c r="F13" s="31"/>
      <c r="G13" s="6" t="s">
        <v>7</v>
      </c>
      <c r="H13" s="6" t="s">
        <v>8</v>
      </c>
      <c r="I13" s="31"/>
      <c r="J13" s="6" t="s">
        <v>7</v>
      </c>
      <c r="K13" s="6" t="s">
        <v>8</v>
      </c>
      <c r="L13" s="31"/>
      <c r="M13" s="6" t="s">
        <v>7</v>
      </c>
      <c r="N13" s="6" t="s">
        <v>8</v>
      </c>
      <c r="O13" s="31"/>
      <c r="P13" s="6" t="s">
        <v>7</v>
      </c>
      <c r="Q13" s="6" t="s">
        <v>8</v>
      </c>
      <c r="R13" s="29"/>
      <c r="S13" s="3" t="s">
        <v>7</v>
      </c>
      <c r="T13" s="3" t="s">
        <v>8</v>
      </c>
    </row>
    <row r="14" spans="1:20" ht="19.5" customHeight="1">
      <c r="A14" s="8">
        <v>1</v>
      </c>
      <c r="B14" s="10" t="s">
        <v>23</v>
      </c>
      <c r="C14" s="9">
        <f>+D14+E14</f>
        <v>8905.5</v>
      </c>
      <c r="D14" s="5"/>
      <c r="E14" s="5">
        <f>+H14+K14+N14+Q14+T14</f>
        <v>8905.5</v>
      </c>
      <c r="F14" s="7">
        <f>+'дод 3 капремонт'!F14+'дод 4 модернізація'!F14+'дод 5 заміна'!F14+'дод 6 експертиза'!F14</f>
        <v>309.8</v>
      </c>
      <c r="G14" s="5"/>
      <c r="H14" s="5">
        <f>+'дод 3 капремонт'!H14+'дод 4 модернізація'!H14+'дод 5 заміна'!H14+'дод 6 експертиза'!H14</f>
        <v>309.8</v>
      </c>
      <c r="I14" s="5">
        <f>+'дод 3 капремонт'!I14+'дод 4 модернізація'!I14+'дод 5 заміна'!I14+'дод 6 експертиза'!I14</f>
        <v>1546.7</v>
      </c>
      <c r="J14" s="5"/>
      <c r="K14" s="5">
        <f>+'дод 3 капремонт'!K14+'дод 4 модернізація'!K14+'дод 5 заміна'!K14+'дод 6 експертиза'!K14</f>
        <v>1546.7</v>
      </c>
      <c r="L14" s="5">
        <f>+'дод 3 капремонт'!L14+'дод 4 модернізація'!L14+'дод 5 заміна'!L14+'дод 6 експертиза'!L14</f>
        <v>1100.2</v>
      </c>
      <c r="M14" s="5"/>
      <c r="N14" s="5">
        <f>+'дод 3 капремонт'!N14+'дод 4 модернізація'!N14+'дод 5 заміна'!N14+'дод 6 експертиза'!N14</f>
        <v>1100.2</v>
      </c>
      <c r="O14" s="5">
        <f>+'дод 3 капремонт'!O14+'дод 4 модернізація'!O14+'дод 5 заміна'!O14+'дод 6 експертиза'!O14</f>
        <v>2111.6</v>
      </c>
      <c r="P14" s="5"/>
      <c r="Q14" s="5">
        <f>+'дод 3 капремонт'!Q14+'дод 4 модернізація'!Q14+'дод 5 заміна'!Q14+'дод 6 експертиза'!Q14</f>
        <v>2111.6</v>
      </c>
      <c r="R14" s="5">
        <f>+'дод 3 капремонт'!R14+'дод 4 модернізація'!R14+'дод 5 заміна'!R14+'дод 6 експертиза'!R14</f>
        <v>3837.2000000000003</v>
      </c>
      <c r="S14" s="5"/>
      <c r="T14" s="5">
        <f>+'дод 3 капремонт'!T14+'дод 4 модернізація'!T14+'дод 5 заміна'!T14+'дод 6 експертиза'!T14</f>
        <v>3837.2000000000003</v>
      </c>
    </row>
    <row r="15" spans="1:20" ht="28.5" customHeight="1">
      <c r="A15" s="8">
        <v>2</v>
      </c>
      <c r="B15" s="10" t="s">
        <v>24</v>
      </c>
      <c r="C15" s="9">
        <f aca="true" t="shared" si="0" ref="C15:C21">+D15+E15</f>
        <v>11600.199999999999</v>
      </c>
      <c r="D15" s="5"/>
      <c r="E15" s="5">
        <f aca="true" t="shared" si="1" ref="E15:E21">+H15+K15+N15+Q15+T15</f>
        <v>11600.199999999999</v>
      </c>
      <c r="F15" s="7">
        <f>+'дод 3 капремонт'!F15+'дод 4 модернізація'!F15+'дод 5 заміна'!F15+'дод 6 експертиза'!F15</f>
        <v>969.5</v>
      </c>
      <c r="G15" s="5"/>
      <c r="H15" s="5">
        <f>+'дод 3 капремонт'!H15+'дод 4 модернізація'!H15+'дод 5 заміна'!H15+'дод 6 експертиза'!H15</f>
        <v>969.5</v>
      </c>
      <c r="I15" s="5">
        <f>+'дод 3 капремонт'!I15+'дод 4 модернізація'!I15+'дод 5 заміна'!I15+'дод 6 експертиза'!I15</f>
        <v>1740.5</v>
      </c>
      <c r="J15" s="5"/>
      <c r="K15" s="5">
        <f>+'дод 3 капремонт'!K15+'дод 4 модернізація'!K15+'дод 5 заміна'!K15+'дод 6 експертиза'!K15</f>
        <v>1740.5</v>
      </c>
      <c r="L15" s="5">
        <f>+'дод 3 капремонт'!L15+'дод 4 модернізація'!L15+'дод 5 заміна'!L15+'дод 6 експертиза'!L15</f>
        <v>1625.7</v>
      </c>
      <c r="M15" s="5"/>
      <c r="N15" s="5">
        <f>+'дод 3 капремонт'!N15+'дод 4 модернізація'!N15+'дод 5 заміна'!N15+'дод 6 експертиза'!N15</f>
        <v>1625.7</v>
      </c>
      <c r="O15" s="5">
        <f>+'дод 3 капремонт'!O15+'дод 4 модернізація'!O15+'дод 5 заміна'!O15+'дод 6 експертиза'!O15</f>
        <v>3709.8999999999996</v>
      </c>
      <c r="P15" s="5"/>
      <c r="Q15" s="5">
        <f>+'дод 3 капремонт'!Q15+'дод 4 модернізація'!Q15+'дод 5 заміна'!Q15+'дод 6 експертиза'!Q15</f>
        <v>3709.8999999999996</v>
      </c>
      <c r="R15" s="14">
        <f>+'дод 3 капремонт'!R15+'дод 4 модернізація'!R15+'дод 5 заміна'!R15+'дод 6 експертиза'!R15</f>
        <v>3554.6</v>
      </c>
      <c r="S15" s="14"/>
      <c r="T15" s="14">
        <f>+'дод 3 капремонт'!T15+'дод 4 модернізація'!T15+'дод 5 заміна'!T15+'дод 6 експертиза'!T15</f>
        <v>3554.6</v>
      </c>
    </row>
    <row r="16" spans="1:20" ht="18.75" customHeight="1">
      <c r="A16" s="8">
        <v>3</v>
      </c>
      <c r="B16" s="10" t="s">
        <v>25</v>
      </c>
      <c r="C16" s="9">
        <f t="shared" si="0"/>
        <v>4609.9</v>
      </c>
      <c r="D16" s="5"/>
      <c r="E16" s="5">
        <f t="shared" si="1"/>
        <v>4609.9</v>
      </c>
      <c r="F16" s="15">
        <f>+'дод 3 капремонт'!F16+'дод 4 модернізація'!F16+'дод 5 заміна'!F16+'дод 6 експертиза'!F16</f>
        <v>979</v>
      </c>
      <c r="G16" s="14"/>
      <c r="H16" s="14">
        <f>+'дод 3 капремонт'!H16+'дод 4 модернізація'!H16+'дод 5 заміна'!H16+'дод 6 експертиза'!H16</f>
        <v>979</v>
      </c>
      <c r="I16" s="14">
        <f>+'дод 3 капремонт'!I16+'дод 4 модернізація'!I16+'дод 5 заміна'!I16+'дод 6 експертиза'!I16</f>
        <v>145</v>
      </c>
      <c r="J16" s="14"/>
      <c r="K16" s="14">
        <f>+'дод 3 капремонт'!K16+'дод 4 модернізація'!K16+'дод 5 заміна'!K16+'дод 6 експертиза'!K16</f>
        <v>145</v>
      </c>
      <c r="L16" s="5">
        <f>+'дод 3 капремонт'!L16+'дод 4 модернізація'!L16+'дод 5 заміна'!L16+'дод 6 експертиза'!L16</f>
        <v>1002.7</v>
      </c>
      <c r="M16" s="5"/>
      <c r="N16" s="5">
        <f>+'дод 3 капремонт'!N16+'дод 4 модернізація'!N16+'дод 5 заміна'!N16+'дод 6 експертиза'!N16</f>
        <v>1002.7</v>
      </c>
      <c r="O16" s="5">
        <f>+'дод 3 капремонт'!O16+'дод 4 модернізація'!O16+'дод 5 заміна'!O16+'дод 6 експертиза'!O16</f>
        <v>1081.1</v>
      </c>
      <c r="P16" s="5"/>
      <c r="Q16" s="5">
        <f>+'дод 3 капремонт'!Q16+'дод 4 модернізація'!Q16+'дод 5 заміна'!Q16+'дод 6 експертиза'!Q16</f>
        <v>1081.1</v>
      </c>
      <c r="R16" s="14">
        <f>+'дод 3 капремонт'!R16+'дод 4 модернізація'!R16+'дод 5 заміна'!R16+'дод 6 експертиза'!R16</f>
        <v>1402.1000000000001</v>
      </c>
      <c r="S16" s="5"/>
      <c r="T16" s="14">
        <f>+'дод 3 капремонт'!T16+'дод 4 модернізація'!T16+'дод 5 заміна'!T16+'дод 6 експертиза'!T16</f>
        <v>1402.1000000000001</v>
      </c>
    </row>
    <row r="17" spans="1:20" ht="18.75" customHeight="1">
      <c r="A17" s="8">
        <v>4</v>
      </c>
      <c r="B17" s="10" t="s">
        <v>26</v>
      </c>
      <c r="C17" s="9">
        <f t="shared" si="0"/>
        <v>476.4</v>
      </c>
      <c r="D17" s="5"/>
      <c r="E17" s="5">
        <f t="shared" si="1"/>
        <v>476.4</v>
      </c>
      <c r="F17" s="15"/>
      <c r="G17" s="5"/>
      <c r="H17" s="14"/>
      <c r="I17" s="14"/>
      <c r="J17" s="5"/>
      <c r="K17" s="14"/>
      <c r="L17" s="5"/>
      <c r="M17" s="5"/>
      <c r="N17" s="5"/>
      <c r="O17" s="5">
        <f>+'дод 3 капремонт'!O17+'дод 4 модернізація'!O17+'дод 5 заміна'!O17+'дод 6 експертиза'!O17</f>
        <v>476.4</v>
      </c>
      <c r="P17" s="5"/>
      <c r="Q17" s="5">
        <f>+'дод 3 капремонт'!Q17+'дод 4 модернізація'!Q17+'дод 5 заміна'!Q17+'дод 6 експертиза'!Q17</f>
        <v>476.4</v>
      </c>
      <c r="R17" s="14"/>
      <c r="S17" s="5"/>
      <c r="T17" s="14"/>
    </row>
    <row r="18" spans="1:20" ht="18.75" customHeight="1">
      <c r="A18" s="8">
        <v>5</v>
      </c>
      <c r="B18" s="10" t="s">
        <v>27</v>
      </c>
      <c r="C18" s="9">
        <f t="shared" si="0"/>
        <v>57.8</v>
      </c>
      <c r="D18" s="5"/>
      <c r="E18" s="5">
        <f t="shared" si="1"/>
        <v>57.8</v>
      </c>
      <c r="F18" s="15"/>
      <c r="G18" s="5"/>
      <c r="H18" s="14"/>
      <c r="I18" s="14"/>
      <c r="J18" s="5"/>
      <c r="K18" s="14"/>
      <c r="L18" s="5">
        <f>+'дод 3 капремонт'!L18+'дод 4 модернізація'!L18+'дод 5 заміна'!L18+'дод 6 експертиза'!L18</f>
        <v>57.8</v>
      </c>
      <c r="M18" s="5"/>
      <c r="N18" s="5">
        <f>+'дод 3 капремонт'!N18+'дод 4 модернізація'!N18+'дод 5 заміна'!N18+'дод 6 експертиза'!N18</f>
        <v>57.8</v>
      </c>
      <c r="O18" s="5"/>
      <c r="P18" s="5"/>
      <c r="Q18" s="5"/>
      <c r="R18" s="14"/>
      <c r="S18" s="5"/>
      <c r="T18" s="14"/>
    </row>
    <row r="19" spans="1:20" ht="18.75" customHeight="1">
      <c r="A19" s="8">
        <v>6</v>
      </c>
      <c r="B19" s="10" t="s">
        <v>28</v>
      </c>
      <c r="C19" s="9">
        <f t="shared" si="0"/>
        <v>138.7</v>
      </c>
      <c r="D19" s="5"/>
      <c r="E19" s="5">
        <f t="shared" si="1"/>
        <v>138.7</v>
      </c>
      <c r="F19" s="15">
        <f>+'дод 3 капремонт'!F19+'дод 4 модернізація'!F19+'дод 5 заміна'!F19+'дод 6 експертиза'!F19</f>
        <v>4.8</v>
      </c>
      <c r="G19" s="5"/>
      <c r="H19" s="14">
        <f>+'дод 3 капремонт'!H19+'дод 4 модернізація'!H19+'дод 5 заміна'!H19+'дод 6 експертиза'!H19</f>
        <v>4.8</v>
      </c>
      <c r="I19" s="14">
        <f>+'дод 3 капремонт'!I19+'дод 4 модернізація'!I19+'дод 5 заміна'!I19+'дод 6 експертиза'!I19</f>
        <v>24.1</v>
      </c>
      <c r="J19" s="5"/>
      <c r="K19" s="14">
        <f>+'дод 3 капремонт'!K19+'дод 4 модернізація'!K19+'дод 5 заміна'!K19+'дод 6 експертиза'!K19</f>
        <v>24.1</v>
      </c>
      <c r="L19" s="5">
        <f>+'дод 3 капремонт'!L19+'дод 4 модернізація'!L19+'дод 5 заміна'!L19+'дод 6 експертиза'!L19</f>
        <v>58.3</v>
      </c>
      <c r="M19" s="5"/>
      <c r="N19" s="5">
        <f>+'дод 3 капремонт'!N19+'дод 4 модернізація'!N19+'дод 5 заміна'!N19+'дод 6 експертиза'!N19</f>
        <v>58.3</v>
      </c>
      <c r="O19" s="5">
        <f>+'дод 3 капремонт'!O19+'дод 4 модернізація'!O19+'дод 5 заміна'!O19+'дод 6 експертиза'!O19</f>
        <v>17</v>
      </c>
      <c r="P19" s="5"/>
      <c r="Q19" s="14">
        <f>+'дод 3 капремонт'!Q19+'дод 4 модернізація'!Q19+'дод 5 заміна'!Q19+'дод 6 експертиза'!Q19</f>
        <v>17</v>
      </c>
      <c r="R19" s="14">
        <f>+'дод 3 капремонт'!R19+'дод 4 модернізація'!R19+'дод 5 заміна'!R19+'дод 6 експертиза'!R19</f>
        <v>34.5</v>
      </c>
      <c r="S19" s="5"/>
      <c r="T19" s="14">
        <f>+'дод 3 капремонт'!T19+'дод 4 модернізація'!T19+'дод 5 заміна'!T19+'дод 6 експертиза'!T19</f>
        <v>34.5</v>
      </c>
    </row>
    <row r="20" spans="1:20" ht="18.75" customHeight="1">
      <c r="A20" s="8">
        <v>7</v>
      </c>
      <c r="B20" s="10" t="s">
        <v>29</v>
      </c>
      <c r="C20" s="9">
        <f t="shared" si="0"/>
        <v>163.6</v>
      </c>
      <c r="D20" s="5"/>
      <c r="E20" s="5">
        <f t="shared" si="1"/>
        <v>163.6</v>
      </c>
      <c r="F20" s="15">
        <f>+'дод 3 капремонт'!F20+'дод 4 модернізація'!F20+'дод 5 заміна'!F20+'дод 6 експертиза'!F20</f>
        <v>42</v>
      </c>
      <c r="G20" s="14"/>
      <c r="H20" s="14">
        <f>+'дод 3 капремонт'!H20+'дод 4 модернізація'!H20+'дод 5 заміна'!H20+'дод 6 експертиза'!H20</f>
        <v>42</v>
      </c>
      <c r="I20" s="14">
        <f>+'дод 3 капремонт'!I20+'дод 4 модернізація'!I20+'дод 5 заміна'!I20+'дод 6 експертиза'!I20</f>
        <v>40</v>
      </c>
      <c r="J20" s="5"/>
      <c r="K20" s="14">
        <f>+'дод 3 капремонт'!K20+'дод 4 модернізація'!K20+'дод 5 заміна'!K20+'дод 6 експертиза'!K20</f>
        <v>40</v>
      </c>
      <c r="L20" s="5">
        <f>+'дод 3 капремонт'!L20+'дод 4 модернізація'!L20+'дод 5 заміна'!L20+'дод 6 експертиза'!L20</f>
        <v>23.3</v>
      </c>
      <c r="M20" s="5"/>
      <c r="N20" s="5">
        <f>+'дод 3 капремонт'!N20+'дод 4 модернізація'!N20+'дод 5 заміна'!N20+'дод 6 експертиза'!N20</f>
        <v>23.3</v>
      </c>
      <c r="O20" s="5">
        <f>+'дод 3 капремонт'!O20+'дод 4 модернізація'!O20+'дод 5 заміна'!O20+'дод 6 експертиза'!O20</f>
        <v>17.5</v>
      </c>
      <c r="P20" s="5"/>
      <c r="Q20" s="5">
        <f>+'дод 3 капремонт'!Q20+'дод 4 модернізація'!Q20+'дод 5 заміна'!Q20+'дод 6 експертиза'!Q20</f>
        <v>17.5</v>
      </c>
      <c r="R20" s="14">
        <f>+'дод 3 капремонт'!R20+'дод 4 модернізація'!R20+'дод 5 заміна'!R20+'дод 6 експертиза'!R20</f>
        <v>40.8</v>
      </c>
      <c r="S20" s="5"/>
      <c r="T20" s="14">
        <f>+'дод 3 капремонт'!T20+'дод 4 модернізація'!T20+'дод 5 заміна'!T20+'дод 6 експертиза'!T20</f>
        <v>40.8</v>
      </c>
    </row>
    <row r="21" spans="1:20" ht="18.75" customHeight="1">
      <c r="A21" s="5">
        <v>8</v>
      </c>
      <c r="B21" s="10" t="s">
        <v>30</v>
      </c>
      <c r="C21" s="16">
        <f t="shared" si="0"/>
        <v>11</v>
      </c>
      <c r="D21" s="14"/>
      <c r="E21" s="14">
        <f t="shared" si="1"/>
        <v>11</v>
      </c>
      <c r="F21" s="15"/>
      <c r="G21" s="5"/>
      <c r="H21" s="14"/>
      <c r="I21" s="14"/>
      <c r="J21" s="5"/>
      <c r="K21" s="14"/>
      <c r="L21" s="5"/>
      <c r="M21" s="5"/>
      <c r="N21" s="5"/>
      <c r="O21" s="14">
        <f>+'дод 3 капремонт'!O21+'дод 4 модернізація'!O21+'дод 5 заміна'!O21+'дод 6 експертиза'!O21</f>
        <v>11</v>
      </c>
      <c r="P21" s="14"/>
      <c r="Q21" s="14">
        <f>+'дод 3 капремонт'!Q21+'дод 4 модернізація'!Q21+'дод 5 заміна'!Q21+'дод 6 експертиза'!Q21</f>
        <v>11</v>
      </c>
      <c r="R21" s="14"/>
      <c r="S21" s="5"/>
      <c r="T21" s="14"/>
    </row>
    <row r="22" spans="1:20" ht="24.75" customHeight="1">
      <c r="A22" s="5"/>
      <c r="B22" s="11" t="s">
        <v>18</v>
      </c>
      <c r="C22" s="12">
        <f>SUM(C14:C21)</f>
        <v>25963.1</v>
      </c>
      <c r="D22" s="12">
        <f aca="true" t="shared" si="2" ref="D22:T22">SUM(D14:D21)</f>
        <v>0</v>
      </c>
      <c r="E22" s="12">
        <f t="shared" si="2"/>
        <v>25963.1</v>
      </c>
      <c r="F22" s="12">
        <f t="shared" si="2"/>
        <v>2305.1000000000004</v>
      </c>
      <c r="G22" s="12">
        <f t="shared" si="2"/>
        <v>0</v>
      </c>
      <c r="H22" s="13">
        <f t="shared" si="2"/>
        <v>2305.1000000000004</v>
      </c>
      <c r="I22" s="12">
        <f t="shared" si="2"/>
        <v>3496.2999999999997</v>
      </c>
      <c r="J22" s="12">
        <f t="shared" si="2"/>
        <v>0</v>
      </c>
      <c r="K22" s="12">
        <f t="shared" si="2"/>
        <v>3496.2999999999997</v>
      </c>
      <c r="L22" s="13">
        <f t="shared" si="2"/>
        <v>3868.000000000001</v>
      </c>
      <c r="M22" s="12">
        <f t="shared" si="2"/>
        <v>0</v>
      </c>
      <c r="N22" s="13">
        <f t="shared" si="2"/>
        <v>3868.000000000001</v>
      </c>
      <c r="O22" s="12">
        <f t="shared" si="2"/>
        <v>7424.5</v>
      </c>
      <c r="P22" s="12">
        <f t="shared" si="2"/>
        <v>0</v>
      </c>
      <c r="Q22" s="12">
        <f t="shared" si="2"/>
        <v>7424.5</v>
      </c>
      <c r="R22" s="12">
        <f t="shared" si="2"/>
        <v>8869.199999999999</v>
      </c>
      <c r="S22" s="12">
        <f t="shared" si="2"/>
        <v>0</v>
      </c>
      <c r="T22" s="12">
        <f t="shared" si="2"/>
        <v>8869.199999999999</v>
      </c>
    </row>
    <row r="23" spans="2:12" ht="85.5" customHeight="1">
      <c r="B23" s="39" t="s">
        <v>19</v>
      </c>
      <c r="C23" s="39"/>
      <c r="D23" s="39"/>
      <c r="L23" s="4" t="s">
        <v>20</v>
      </c>
    </row>
  </sheetData>
  <sheetProtection/>
  <mergeCells count="28">
    <mergeCell ref="A10:A13"/>
    <mergeCell ref="B10:B13"/>
    <mergeCell ref="C10:E10"/>
    <mergeCell ref="F10:T10"/>
    <mergeCell ref="C11:C13"/>
    <mergeCell ref="F11:H11"/>
    <mergeCell ref="I11:K11"/>
    <mergeCell ref="L11:N11"/>
    <mergeCell ref="O11:Q11"/>
    <mergeCell ref="R11:T11"/>
    <mergeCell ref="S12:T12"/>
    <mergeCell ref="P12:Q12"/>
    <mergeCell ref="R12:R13"/>
    <mergeCell ref="O12:O13"/>
    <mergeCell ref="P3:T3"/>
    <mergeCell ref="B5:T5"/>
    <mergeCell ref="B6:T6"/>
    <mergeCell ref="B7:T7"/>
    <mergeCell ref="B8:T8"/>
    <mergeCell ref="B23:D23"/>
    <mergeCell ref="J12:K12"/>
    <mergeCell ref="L12:L13"/>
    <mergeCell ref="M12:N12"/>
    <mergeCell ref="D12:D13"/>
    <mergeCell ref="E12:E13"/>
    <mergeCell ref="F12:F13"/>
    <mergeCell ref="G12:H12"/>
    <mergeCell ref="I12:I13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23"/>
  <sheetViews>
    <sheetView zoomScalePageLayoutView="0" workbookViewId="0" topLeftCell="A10">
      <selection activeCell="H15" sqref="H15"/>
    </sheetView>
  </sheetViews>
  <sheetFormatPr defaultColWidth="9.140625" defaultRowHeight="15"/>
  <cols>
    <col min="1" max="1" width="4.421875" style="4" customWidth="1"/>
    <col min="2" max="2" width="20.7109375" style="4" customWidth="1"/>
    <col min="3" max="4" width="9.140625" style="4" customWidth="1"/>
    <col min="5" max="5" width="10.421875" style="4" customWidth="1"/>
    <col min="6" max="6" width="8.421875" style="4" customWidth="1"/>
    <col min="7" max="7" width="6.7109375" style="4" customWidth="1"/>
    <col min="8" max="8" width="7.140625" style="4" customWidth="1"/>
    <col min="9" max="9" width="7.7109375" style="4" customWidth="1"/>
    <col min="10" max="10" width="8.140625" style="4" customWidth="1"/>
    <col min="11" max="11" width="7.57421875" style="4" customWidth="1"/>
    <col min="12" max="12" width="7.28125" style="4" customWidth="1"/>
    <col min="13" max="14" width="9.140625" style="4" customWidth="1"/>
    <col min="15" max="15" width="8.140625" style="4" customWidth="1"/>
    <col min="16" max="17" width="9.140625" style="4" customWidth="1"/>
    <col min="18" max="18" width="7.57421875" style="4" customWidth="1"/>
    <col min="19" max="16384" width="9.140625" style="4" customWidth="1"/>
  </cols>
  <sheetData>
    <row r="2" spans="15:20" ht="15">
      <c r="O2" s="23" t="s">
        <v>39</v>
      </c>
      <c r="P2" s="22"/>
      <c r="Q2" s="22"/>
      <c r="R2" s="22"/>
      <c r="S2" s="22"/>
      <c r="T2" s="22"/>
    </row>
    <row r="3" spans="16:20" ht="60" customHeight="1">
      <c r="P3" s="32" t="s">
        <v>40</v>
      </c>
      <c r="Q3" s="32"/>
      <c r="R3" s="32"/>
      <c r="S3" s="32"/>
      <c r="T3" s="32"/>
    </row>
    <row r="5" spans="2:20" ht="23.25" customHeight="1">
      <c r="B5" s="40" t="s">
        <v>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7.25">
      <c r="B6" s="33" t="s">
        <v>32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5" customHeight="1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17.25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14.25" customHeight="1"/>
    <row r="10" spans="1:20" ht="21.75" customHeight="1">
      <c r="A10" s="30" t="s">
        <v>4</v>
      </c>
      <c r="B10" s="30" t="s">
        <v>22</v>
      </c>
      <c r="C10" s="35" t="s">
        <v>17</v>
      </c>
      <c r="D10" s="35"/>
      <c r="E10" s="35"/>
      <c r="F10" s="36" t="s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1.75" customHeight="1">
      <c r="A11" s="30"/>
      <c r="B11" s="30"/>
      <c r="C11" s="29" t="s">
        <v>9</v>
      </c>
      <c r="D11" s="2" t="s">
        <v>10</v>
      </c>
      <c r="E11" s="5"/>
      <c r="F11" s="28">
        <v>2013</v>
      </c>
      <c r="G11" s="28"/>
      <c r="H11" s="28"/>
      <c r="I11" s="28">
        <v>2014</v>
      </c>
      <c r="J11" s="28"/>
      <c r="K11" s="28"/>
      <c r="L11" s="28">
        <v>2015</v>
      </c>
      <c r="M11" s="28"/>
      <c r="N11" s="28"/>
      <c r="O11" s="28">
        <v>2016</v>
      </c>
      <c r="P11" s="28"/>
      <c r="Q11" s="28"/>
      <c r="R11" s="28">
        <v>2017</v>
      </c>
      <c r="S11" s="28"/>
      <c r="T11" s="28"/>
    </row>
    <row r="12" spans="1:20" ht="30.75" customHeight="1">
      <c r="A12" s="30"/>
      <c r="B12" s="30"/>
      <c r="C12" s="29"/>
      <c r="D12" s="29" t="s">
        <v>7</v>
      </c>
      <c r="E12" s="29" t="s">
        <v>8</v>
      </c>
      <c r="F12" s="29" t="s">
        <v>21</v>
      </c>
      <c r="G12" s="30" t="s">
        <v>11</v>
      </c>
      <c r="H12" s="30"/>
      <c r="I12" s="29" t="s">
        <v>21</v>
      </c>
      <c r="J12" s="30" t="s">
        <v>11</v>
      </c>
      <c r="K12" s="30"/>
      <c r="L12" s="29" t="s">
        <v>21</v>
      </c>
      <c r="M12" s="30" t="s">
        <v>11</v>
      </c>
      <c r="N12" s="30"/>
      <c r="O12" s="29" t="s">
        <v>21</v>
      </c>
      <c r="P12" s="30" t="s">
        <v>11</v>
      </c>
      <c r="Q12" s="30"/>
      <c r="R12" s="29" t="s">
        <v>21</v>
      </c>
      <c r="S12" s="30" t="s">
        <v>11</v>
      </c>
      <c r="T12" s="30"/>
    </row>
    <row r="13" spans="1:20" ht="58.5" customHeight="1">
      <c r="A13" s="34"/>
      <c r="B13" s="34"/>
      <c r="C13" s="31"/>
      <c r="D13" s="31"/>
      <c r="E13" s="31"/>
      <c r="F13" s="31"/>
      <c r="G13" s="6" t="s">
        <v>7</v>
      </c>
      <c r="H13" s="6" t="s">
        <v>8</v>
      </c>
      <c r="I13" s="31"/>
      <c r="J13" s="6" t="s">
        <v>7</v>
      </c>
      <c r="K13" s="6" t="s">
        <v>8</v>
      </c>
      <c r="L13" s="31"/>
      <c r="M13" s="6" t="s">
        <v>7</v>
      </c>
      <c r="N13" s="6" t="s">
        <v>8</v>
      </c>
      <c r="O13" s="31"/>
      <c r="P13" s="6" t="s">
        <v>7</v>
      </c>
      <c r="Q13" s="6" t="s">
        <v>8</v>
      </c>
      <c r="R13" s="29"/>
      <c r="S13" s="3" t="s">
        <v>7</v>
      </c>
      <c r="T13" s="3" t="s">
        <v>8</v>
      </c>
    </row>
    <row r="14" spans="1:20" ht="19.5" customHeight="1">
      <c r="A14" s="8">
        <v>1</v>
      </c>
      <c r="B14" s="10" t="s">
        <v>23</v>
      </c>
      <c r="C14" s="16">
        <f>+F14+I14+L14+O14+R14</f>
        <v>2339.8</v>
      </c>
      <c r="D14" s="5"/>
      <c r="E14" s="14">
        <f>+H14+K14+N14+Q14+T14</f>
        <v>2339.8</v>
      </c>
      <c r="F14" s="15">
        <f>+G14+H14</f>
        <v>309.8</v>
      </c>
      <c r="G14" s="14"/>
      <c r="H14" s="14">
        <v>309.8</v>
      </c>
      <c r="I14" s="5">
        <f>+J14+K14</f>
        <v>24.6</v>
      </c>
      <c r="J14" s="5"/>
      <c r="K14" s="5">
        <v>24.6</v>
      </c>
      <c r="L14" s="5">
        <f>+M14+N14</f>
        <v>116.6</v>
      </c>
      <c r="M14" s="5"/>
      <c r="N14" s="5">
        <v>116.6</v>
      </c>
      <c r="O14" s="5">
        <f>+P14+Q14</f>
        <v>365.8</v>
      </c>
      <c r="P14" s="5"/>
      <c r="Q14" s="5">
        <v>365.8</v>
      </c>
      <c r="R14" s="14">
        <f>+S14+T14</f>
        <v>1523</v>
      </c>
      <c r="S14" s="14"/>
      <c r="T14" s="14">
        <v>1523</v>
      </c>
    </row>
    <row r="15" spans="1:20" ht="28.5" customHeight="1">
      <c r="A15" s="8">
        <v>2</v>
      </c>
      <c r="B15" s="10" t="s">
        <v>24</v>
      </c>
      <c r="C15" s="16">
        <f aca="true" t="shared" si="0" ref="C15:C20">+F15+I15+L15+O15+R15</f>
        <v>11543.9</v>
      </c>
      <c r="D15" s="5"/>
      <c r="E15" s="14">
        <f aca="true" t="shared" si="1" ref="E15:E20">+H15+K15+N15+Q15+T15</f>
        <v>11543.9</v>
      </c>
      <c r="F15" s="19">
        <f aca="true" t="shared" si="2" ref="F15:F22">+G15+H15</f>
        <v>969.5</v>
      </c>
      <c r="G15" s="20"/>
      <c r="H15" s="20">
        <v>969.5</v>
      </c>
      <c r="I15" s="5">
        <f>+J15+K15</f>
        <v>1740.5</v>
      </c>
      <c r="J15" s="5"/>
      <c r="K15" s="5">
        <v>1740.5</v>
      </c>
      <c r="L15" s="5">
        <f>+M15+N15</f>
        <v>1625.7</v>
      </c>
      <c r="M15" s="5"/>
      <c r="N15" s="5">
        <v>1625.7</v>
      </c>
      <c r="O15" s="5">
        <f>+P15+Q15</f>
        <v>3658.2</v>
      </c>
      <c r="P15" s="5"/>
      <c r="Q15" s="5">
        <v>3658.2</v>
      </c>
      <c r="R15" s="14">
        <f>+S15+T15</f>
        <v>3550</v>
      </c>
      <c r="S15" s="14"/>
      <c r="T15" s="14">
        <v>3550</v>
      </c>
    </row>
    <row r="16" spans="1:20" ht="18.75" customHeight="1">
      <c r="A16" s="8">
        <v>3</v>
      </c>
      <c r="B16" s="10" t="s">
        <v>25</v>
      </c>
      <c r="C16" s="16">
        <f t="shared" si="0"/>
        <v>3167.5</v>
      </c>
      <c r="D16" s="5"/>
      <c r="E16" s="14">
        <f t="shared" si="1"/>
        <v>3167.5</v>
      </c>
      <c r="F16" s="17">
        <f t="shared" si="2"/>
        <v>979</v>
      </c>
      <c r="G16" s="18"/>
      <c r="H16" s="18">
        <v>979</v>
      </c>
      <c r="I16" s="5"/>
      <c r="J16" s="5"/>
      <c r="K16" s="5"/>
      <c r="L16" s="5"/>
      <c r="M16" s="5"/>
      <c r="N16" s="5"/>
      <c r="O16" s="5">
        <f>+P16+Q16</f>
        <v>957.8</v>
      </c>
      <c r="P16" s="5"/>
      <c r="Q16" s="5">
        <v>957.8</v>
      </c>
      <c r="R16" s="14">
        <f>+S16+T16</f>
        <v>1230.7</v>
      </c>
      <c r="S16" s="5"/>
      <c r="T16" s="5">
        <v>1230.7</v>
      </c>
    </row>
    <row r="17" spans="1:20" ht="18.75" customHeight="1">
      <c r="A17" s="8">
        <v>4</v>
      </c>
      <c r="B17" s="10" t="s">
        <v>26</v>
      </c>
      <c r="C17" s="16"/>
      <c r="D17" s="5"/>
      <c r="E17" s="14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8">
        <v>5</v>
      </c>
      <c r="B18" s="10" t="s">
        <v>27</v>
      </c>
      <c r="C18" s="16"/>
      <c r="D18" s="5"/>
      <c r="E18" s="14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8">
        <v>6</v>
      </c>
      <c r="B19" s="10" t="s">
        <v>28</v>
      </c>
      <c r="C19" s="16">
        <f t="shared" si="0"/>
        <v>9.3</v>
      </c>
      <c r="D19" s="5"/>
      <c r="E19" s="14">
        <f t="shared" si="1"/>
        <v>9.3</v>
      </c>
      <c r="F19" s="7">
        <f t="shared" si="2"/>
        <v>4.8</v>
      </c>
      <c r="G19" s="5"/>
      <c r="H19" s="5">
        <v>4.8</v>
      </c>
      <c r="I19" s="5"/>
      <c r="J19" s="5"/>
      <c r="K19" s="5"/>
      <c r="L19" s="5"/>
      <c r="M19" s="5"/>
      <c r="N19" s="5"/>
      <c r="O19" s="5"/>
      <c r="P19" s="5"/>
      <c r="Q19" s="5"/>
      <c r="R19" s="5">
        <f>+S19+T19</f>
        <v>4.5</v>
      </c>
      <c r="S19" s="5"/>
      <c r="T19" s="5">
        <v>4.5</v>
      </c>
    </row>
    <row r="20" spans="1:20" ht="18.75" customHeight="1">
      <c r="A20" s="8">
        <v>7</v>
      </c>
      <c r="B20" s="10" t="s">
        <v>29</v>
      </c>
      <c r="C20" s="16">
        <f t="shared" si="0"/>
        <v>42</v>
      </c>
      <c r="D20" s="5"/>
      <c r="E20" s="14">
        <f t="shared" si="1"/>
        <v>42</v>
      </c>
      <c r="F20" s="15">
        <f t="shared" si="2"/>
        <v>42</v>
      </c>
      <c r="G20" s="5"/>
      <c r="H20" s="14">
        <v>42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customHeight="1">
      <c r="A21" s="5">
        <v>8</v>
      </c>
      <c r="B21" s="10" t="s">
        <v>30</v>
      </c>
      <c r="C21" s="16"/>
      <c r="D21" s="5"/>
      <c r="E21" s="14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4.75" customHeight="1">
      <c r="A22" s="5"/>
      <c r="B22" s="11" t="s">
        <v>18</v>
      </c>
      <c r="C22" s="12">
        <f>SUM(C14:C21)</f>
        <v>17102.5</v>
      </c>
      <c r="D22" s="12">
        <f aca="true" t="shared" si="3" ref="D22:T22">SUM(D14:D21)</f>
        <v>0</v>
      </c>
      <c r="E22" s="12">
        <f t="shared" si="3"/>
        <v>17102.5</v>
      </c>
      <c r="F22" s="11">
        <f t="shared" si="2"/>
        <v>2305.1000000000004</v>
      </c>
      <c r="G22" s="12">
        <f t="shared" si="3"/>
        <v>0</v>
      </c>
      <c r="H22" s="13">
        <f t="shared" si="3"/>
        <v>2305.1000000000004</v>
      </c>
      <c r="I22" s="12">
        <f t="shared" si="3"/>
        <v>1765.1</v>
      </c>
      <c r="J22" s="12">
        <f t="shared" si="3"/>
        <v>0</v>
      </c>
      <c r="K22" s="12">
        <f t="shared" si="3"/>
        <v>1765.1</v>
      </c>
      <c r="L22" s="12">
        <f t="shared" si="3"/>
        <v>1742.3</v>
      </c>
      <c r="M22" s="12">
        <f t="shared" si="3"/>
        <v>0</v>
      </c>
      <c r="N22" s="12">
        <f t="shared" si="3"/>
        <v>1742.3</v>
      </c>
      <c r="O22" s="12">
        <f t="shared" si="3"/>
        <v>4981.8</v>
      </c>
      <c r="P22" s="12">
        <f t="shared" si="3"/>
        <v>0</v>
      </c>
      <c r="Q22" s="12">
        <f t="shared" si="3"/>
        <v>4981.8</v>
      </c>
      <c r="R22" s="12">
        <f t="shared" si="3"/>
        <v>6308.2</v>
      </c>
      <c r="S22" s="12">
        <f t="shared" si="3"/>
        <v>0</v>
      </c>
      <c r="T22" s="12">
        <f t="shared" si="3"/>
        <v>6308.2</v>
      </c>
    </row>
    <row r="23" spans="2:11" ht="83.25" customHeight="1">
      <c r="B23" s="39" t="s">
        <v>19</v>
      </c>
      <c r="C23" s="39"/>
      <c r="D23" s="39"/>
      <c r="K23" s="4" t="s">
        <v>20</v>
      </c>
    </row>
  </sheetData>
  <sheetProtection/>
  <mergeCells count="28">
    <mergeCell ref="A10:A13"/>
    <mergeCell ref="B10:B13"/>
    <mergeCell ref="C10:E10"/>
    <mergeCell ref="F10:T10"/>
    <mergeCell ref="C11:C13"/>
    <mergeCell ref="F11:H11"/>
    <mergeCell ref="I11:K11"/>
    <mergeCell ref="L11:N11"/>
    <mergeCell ref="O11:Q11"/>
    <mergeCell ref="R11:T11"/>
    <mergeCell ref="S12:T12"/>
    <mergeCell ref="P12:Q12"/>
    <mergeCell ref="R12:R13"/>
    <mergeCell ref="O12:O13"/>
    <mergeCell ref="P3:T3"/>
    <mergeCell ref="B5:T5"/>
    <mergeCell ref="B6:T6"/>
    <mergeCell ref="B7:T7"/>
    <mergeCell ref="B8:T8"/>
    <mergeCell ref="B23:D23"/>
    <mergeCell ref="J12:K12"/>
    <mergeCell ref="L12:L13"/>
    <mergeCell ref="M12:N12"/>
    <mergeCell ref="D12:D13"/>
    <mergeCell ref="E12:E13"/>
    <mergeCell ref="F12:F13"/>
    <mergeCell ref="G12:H12"/>
    <mergeCell ref="I12:I13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T23"/>
  <sheetViews>
    <sheetView zoomScalePageLayoutView="0" workbookViewId="0" topLeftCell="A13">
      <selection activeCell="I20" sqref="I20"/>
    </sheetView>
  </sheetViews>
  <sheetFormatPr defaultColWidth="9.140625" defaultRowHeight="15"/>
  <cols>
    <col min="1" max="1" width="4.421875" style="4" customWidth="1"/>
    <col min="2" max="2" width="20.7109375" style="4" customWidth="1"/>
    <col min="3" max="4" width="9.140625" style="4" customWidth="1"/>
    <col min="5" max="5" width="10.421875" style="4" customWidth="1"/>
    <col min="6" max="6" width="8.421875" style="4" customWidth="1"/>
    <col min="7" max="7" width="6.7109375" style="4" customWidth="1"/>
    <col min="8" max="8" width="7.140625" style="4" customWidth="1"/>
    <col min="9" max="9" width="7.7109375" style="4" customWidth="1"/>
    <col min="10" max="10" width="7.140625" style="4" customWidth="1"/>
    <col min="11" max="11" width="6.8515625" style="4" customWidth="1"/>
    <col min="12" max="12" width="7.28125" style="4" customWidth="1"/>
    <col min="13" max="14" width="9.140625" style="4" customWidth="1"/>
    <col min="15" max="15" width="8.140625" style="4" customWidth="1"/>
    <col min="16" max="17" width="9.140625" style="4" customWidth="1"/>
    <col min="18" max="18" width="7.57421875" style="4" customWidth="1"/>
    <col min="19" max="19" width="7.28125" style="4" customWidth="1"/>
    <col min="20" max="20" width="7.140625" style="4" customWidth="1"/>
    <col min="21" max="16384" width="9.140625" style="4" customWidth="1"/>
  </cols>
  <sheetData>
    <row r="2" spans="15:20" ht="15">
      <c r="O2" s="1" t="s">
        <v>38</v>
      </c>
      <c r="P2" s="22"/>
      <c r="Q2" s="22"/>
      <c r="R2" s="22"/>
      <c r="S2" s="22"/>
      <c r="T2" s="22"/>
    </row>
    <row r="3" spans="16:20" ht="63.75" customHeight="1">
      <c r="P3" s="32" t="s">
        <v>40</v>
      </c>
      <c r="Q3" s="32"/>
      <c r="R3" s="32"/>
      <c r="S3" s="32"/>
      <c r="T3" s="32"/>
    </row>
    <row r="5" spans="2:20" ht="24.75" customHeight="1">
      <c r="B5" s="40" t="s">
        <v>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7.25">
      <c r="B6" s="33" t="s">
        <v>34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5" customHeight="1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17.25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14.25" customHeight="1"/>
    <row r="10" spans="1:20" ht="21.75" customHeight="1">
      <c r="A10" s="30" t="s">
        <v>4</v>
      </c>
      <c r="B10" s="30" t="s">
        <v>22</v>
      </c>
      <c r="C10" s="35" t="s">
        <v>17</v>
      </c>
      <c r="D10" s="35"/>
      <c r="E10" s="35"/>
      <c r="F10" s="36" t="s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1.75" customHeight="1">
      <c r="A11" s="30"/>
      <c r="B11" s="30"/>
      <c r="C11" s="29" t="s">
        <v>9</v>
      </c>
      <c r="D11" s="2" t="s">
        <v>10</v>
      </c>
      <c r="E11" s="5"/>
      <c r="F11" s="28">
        <v>2013</v>
      </c>
      <c r="G11" s="28"/>
      <c r="H11" s="28"/>
      <c r="I11" s="28">
        <v>2014</v>
      </c>
      <c r="J11" s="28"/>
      <c r="K11" s="28"/>
      <c r="L11" s="28">
        <v>2015</v>
      </c>
      <c r="M11" s="28"/>
      <c r="N11" s="28"/>
      <c r="O11" s="28">
        <v>2016</v>
      </c>
      <c r="P11" s="28"/>
      <c r="Q11" s="28"/>
      <c r="R11" s="28">
        <v>2017</v>
      </c>
      <c r="S11" s="28"/>
      <c r="T11" s="28"/>
    </row>
    <row r="12" spans="1:20" ht="30.75" customHeight="1">
      <c r="A12" s="30"/>
      <c r="B12" s="30"/>
      <c r="C12" s="29"/>
      <c r="D12" s="29" t="s">
        <v>7</v>
      </c>
      <c r="E12" s="29" t="s">
        <v>8</v>
      </c>
      <c r="F12" s="29" t="s">
        <v>21</v>
      </c>
      <c r="G12" s="30" t="s">
        <v>11</v>
      </c>
      <c r="H12" s="30"/>
      <c r="I12" s="29" t="s">
        <v>21</v>
      </c>
      <c r="J12" s="30" t="s">
        <v>11</v>
      </c>
      <c r="K12" s="30"/>
      <c r="L12" s="29" t="s">
        <v>21</v>
      </c>
      <c r="M12" s="30" t="s">
        <v>11</v>
      </c>
      <c r="N12" s="30"/>
      <c r="O12" s="29" t="s">
        <v>21</v>
      </c>
      <c r="P12" s="30" t="s">
        <v>11</v>
      </c>
      <c r="Q12" s="30"/>
      <c r="R12" s="29" t="s">
        <v>21</v>
      </c>
      <c r="S12" s="30" t="s">
        <v>11</v>
      </c>
      <c r="T12" s="30"/>
    </row>
    <row r="13" spans="1:20" ht="58.5" customHeight="1">
      <c r="A13" s="34"/>
      <c r="B13" s="34"/>
      <c r="C13" s="31"/>
      <c r="D13" s="31"/>
      <c r="E13" s="31"/>
      <c r="F13" s="31"/>
      <c r="G13" s="6" t="s">
        <v>7</v>
      </c>
      <c r="H13" s="6" t="s">
        <v>8</v>
      </c>
      <c r="I13" s="31"/>
      <c r="J13" s="6" t="s">
        <v>7</v>
      </c>
      <c r="K13" s="6" t="s">
        <v>8</v>
      </c>
      <c r="L13" s="31"/>
      <c r="M13" s="6" t="s">
        <v>7</v>
      </c>
      <c r="N13" s="6" t="s">
        <v>8</v>
      </c>
      <c r="O13" s="31"/>
      <c r="P13" s="6" t="s">
        <v>7</v>
      </c>
      <c r="Q13" s="6" t="s">
        <v>8</v>
      </c>
      <c r="R13" s="29"/>
      <c r="S13" s="3" t="s">
        <v>7</v>
      </c>
      <c r="T13" s="3" t="s">
        <v>8</v>
      </c>
    </row>
    <row r="14" spans="1:20" ht="19.5" customHeight="1">
      <c r="A14" s="8">
        <v>1</v>
      </c>
      <c r="B14" s="10" t="s">
        <v>23</v>
      </c>
      <c r="C14" s="9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8.5" customHeight="1">
      <c r="A15" s="8">
        <v>2</v>
      </c>
      <c r="B15" s="10" t="s">
        <v>24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4" customHeight="1">
      <c r="A16" s="8">
        <v>3</v>
      </c>
      <c r="B16" s="10" t="s">
        <v>25</v>
      </c>
      <c r="C16" s="9">
        <f>+F16+I16+L16+O16+R16</f>
        <v>885.2</v>
      </c>
      <c r="D16" s="5"/>
      <c r="E16" s="5">
        <f>+H16+K16+N16+Q16+T16</f>
        <v>885.2</v>
      </c>
      <c r="F16" s="5"/>
      <c r="G16" s="5"/>
      <c r="H16" s="5"/>
      <c r="I16" s="5"/>
      <c r="J16" s="5"/>
      <c r="K16" s="5"/>
      <c r="L16" s="5">
        <f>+M16+N16</f>
        <v>885.2</v>
      </c>
      <c r="M16" s="5"/>
      <c r="N16" s="5">
        <v>885.2</v>
      </c>
      <c r="O16" s="5"/>
      <c r="P16" s="5"/>
      <c r="Q16" s="5"/>
      <c r="R16" s="5"/>
      <c r="S16" s="5"/>
      <c r="T16" s="5"/>
    </row>
    <row r="17" spans="1:20" ht="24.75" customHeight="1">
      <c r="A17" s="8">
        <v>4</v>
      </c>
      <c r="B17" s="10" t="s">
        <v>26</v>
      </c>
      <c r="C17" s="9">
        <f>+F17+I17+L17+O17+R17</f>
        <v>476.4</v>
      </c>
      <c r="D17" s="5"/>
      <c r="E17" s="5">
        <f>+H17+K17+N17+Q17+T17</f>
        <v>476.4</v>
      </c>
      <c r="F17" s="5"/>
      <c r="G17" s="5"/>
      <c r="H17" s="5"/>
      <c r="I17" s="5"/>
      <c r="J17" s="5"/>
      <c r="K17" s="5"/>
      <c r="L17" s="5"/>
      <c r="M17" s="5"/>
      <c r="N17" s="5"/>
      <c r="O17" s="5">
        <f>+P17+Q17</f>
        <v>476.4</v>
      </c>
      <c r="P17" s="5"/>
      <c r="Q17" s="5">
        <v>476.4</v>
      </c>
      <c r="R17" s="5"/>
      <c r="S17" s="5"/>
      <c r="T17" s="5"/>
    </row>
    <row r="18" spans="1:20" ht="26.25" customHeight="1">
      <c r="A18" s="8">
        <v>5</v>
      </c>
      <c r="B18" s="10" t="s">
        <v>27</v>
      </c>
      <c r="C18" s="9">
        <f>+F18+I18+L18+O18+R18</f>
        <v>57.8</v>
      </c>
      <c r="D18" s="5"/>
      <c r="E18" s="5">
        <f>+H18+K18+N18+Q18+T18</f>
        <v>57.8</v>
      </c>
      <c r="F18" s="5"/>
      <c r="G18" s="5"/>
      <c r="H18" s="5"/>
      <c r="I18" s="5"/>
      <c r="J18" s="5"/>
      <c r="K18" s="5"/>
      <c r="L18" s="5">
        <f>+M18+N18</f>
        <v>57.8</v>
      </c>
      <c r="M18" s="5"/>
      <c r="N18" s="5">
        <v>57.8</v>
      </c>
      <c r="O18" s="5"/>
      <c r="P18" s="5"/>
      <c r="Q18" s="5"/>
      <c r="R18" s="5"/>
      <c r="S18" s="5"/>
      <c r="T18" s="5"/>
    </row>
    <row r="19" spans="1:20" ht="22.5" customHeight="1">
      <c r="A19" s="8">
        <v>6</v>
      </c>
      <c r="B19" s="10" t="s">
        <v>28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3.25" customHeight="1">
      <c r="A20" s="8">
        <v>7</v>
      </c>
      <c r="B20" s="10" t="s">
        <v>29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4.75" customHeight="1">
      <c r="A21" s="5">
        <v>8</v>
      </c>
      <c r="B21" s="10" t="s">
        <v>30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6.25" customHeight="1">
      <c r="A22" s="5"/>
      <c r="B22" s="11" t="s">
        <v>18</v>
      </c>
      <c r="C22" s="12">
        <f>SUM(C14:C21)</f>
        <v>1419.3999999999999</v>
      </c>
      <c r="D22" s="12">
        <f aca="true" t="shared" si="0" ref="D22:T22">SUM(D14:D21)</f>
        <v>0</v>
      </c>
      <c r="E22" s="12">
        <f t="shared" si="0"/>
        <v>1419.3999999999999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3">
        <f t="shared" si="0"/>
        <v>943</v>
      </c>
      <c r="M22" s="26">
        <f t="shared" si="0"/>
        <v>0</v>
      </c>
      <c r="N22" s="13">
        <f t="shared" si="0"/>
        <v>943</v>
      </c>
      <c r="O22" s="12">
        <f t="shared" si="0"/>
        <v>476.4</v>
      </c>
      <c r="P22" s="12">
        <f t="shared" si="0"/>
        <v>0</v>
      </c>
      <c r="Q22" s="12">
        <f t="shared" si="0"/>
        <v>476.4</v>
      </c>
      <c r="R22" s="12">
        <f t="shared" si="0"/>
        <v>0</v>
      </c>
      <c r="S22" s="12">
        <f t="shared" si="0"/>
        <v>0</v>
      </c>
      <c r="T22" s="12">
        <f t="shared" si="0"/>
        <v>0</v>
      </c>
    </row>
    <row r="23" spans="2:12" ht="81" customHeight="1">
      <c r="B23" s="39" t="s">
        <v>19</v>
      </c>
      <c r="C23" s="39"/>
      <c r="D23" s="39"/>
      <c r="L23" s="4" t="s">
        <v>20</v>
      </c>
    </row>
  </sheetData>
  <sheetProtection/>
  <mergeCells count="28">
    <mergeCell ref="A10:A13"/>
    <mergeCell ref="B10:B13"/>
    <mergeCell ref="C10:E10"/>
    <mergeCell ref="F10:T10"/>
    <mergeCell ref="C11:C13"/>
    <mergeCell ref="F11:H11"/>
    <mergeCell ref="I11:K11"/>
    <mergeCell ref="L11:N11"/>
    <mergeCell ref="O11:Q11"/>
    <mergeCell ref="R11:T11"/>
    <mergeCell ref="S12:T12"/>
    <mergeCell ref="P12:Q12"/>
    <mergeCell ref="R12:R13"/>
    <mergeCell ref="O12:O13"/>
    <mergeCell ref="P3:T3"/>
    <mergeCell ref="B5:T5"/>
    <mergeCell ref="B6:T6"/>
    <mergeCell ref="B7:T7"/>
    <mergeCell ref="B8:T8"/>
    <mergeCell ref="B23:D23"/>
    <mergeCell ref="J12:K12"/>
    <mergeCell ref="L12:L13"/>
    <mergeCell ref="M12:N12"/>
    <mergeCell ref="D12:D13"/>
    <mergeCell ref="E12:E13"/>
    <mergeCell ref="F12:F13"/>
    <mergeCell ref="G12:H12"/>
    <mergeCell ref="I12:I13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T23"/>
  <sheetViews>
    <sheetView zoomScalePageLayoutView="0" workbookViewId="0" topLeftCell="A10">
      <selection activeCell="B7" sqref="B7:T7"/>
    </sheetView>
  </sheetViews>
  <sheetFormatPr defaultColWidth="9.140625" defaultRowHeight="15"/>
  <cols>
    <col min="1" max="1" width="4.421875" style="4" customWidth="1"/>
    <col min="2" max="2" width="20.7109375" style="4" customWidth="1"/>
    <col min="3" max="4" width="9.140625" style="4" customWidth="1"/>
    <col min="5" max="5" width="10.421875" style="4" customWidth="1"/>
    <col min="6" max="6" width="8.421875" style="4" customWidth="1"/>
    <col min="7" max="7" width="6.7109375" style="4" customWidth="1"/>
    <col min="8" max="8" width="7.140625" style="4" customWidth="1"/>
    <col min="9" max="9" width="7.7109375" style="4" customWidth="1"/>
    <col min="10" max="10" width="8.140625" style="4" customWidth="1"/>
    <col min="11" max="11" width="7.57421875" style="4" customWidth="1"/>
    <col min="12" max="12" width="7.28125" style="4" customWidth="1"/>
    <col min="13" max="14" width="9.140625" style="4" customWidth="1"/>
    <col min="15" max="15" width="8.140625" style="4" customWidth="1"/>
    <col min="16" max="17" width="9.140625" style="4" customWidth="1"/>
    <col min="18" max="18" width="7.57421875" style="4" customWidth="1"/>
    <col min="19" max="16384" width="9.140625" style="4" customWidth="1"/>
  </cols>
  <sheetData>
    <row r="2" spans="15:20" ht="15">
      <c r="O2" s="23" t="s">
        <v>37</v>
      </c>
      <c r="P2" s="22"/>
      <c r="Q2" s="22"/>
      <c r="R2" s="22"/>
      <c r="S2" s="22"/>
      <c r="T2" s="22"/>
    </row>
    <row r="3" spans="15:20" ht="60" customHeight="1">
      <c r="O3" s="22"/>
      <c r="P3" s="32" t="s">
        <v>40</v>
      </c>
      <c r="Q3" s="32"/>
      <c r="R3" s="32"/>
      <c r="S3" s="32"/>
      <c r="T3" s="32"/>
    </row>
    <row r="5" spans="2:20" ht="19.5" customHeight="1">
      <c r="B5" s="40" t="s">
        <v>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7.25">
      <c r="B6" s="33" t="s">
        <v>41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5" customHeight="1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17.25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14.25" customHeight="1"/>
    <row r="10" spans="1:20" ht="21.75" customHeight="1">
      <c r="A10" s="30" t="s">
        <v>4</v>
      </c>
      <c r="B10" s="30" t="s">
        <v>22</v>
      </c>
      <c r="C10" s="35" t="s">
        <v>17</v>
      </c>
      <c r="D10" s="35"/>
      <c r="E10" s="35"/>
      <c r="F10" s="36" t="s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1.75" customHeight="1">
      <c r="A11" s="30"/>
      <c r="B11" s="30"/>
      <c r="C11" s="29" t="s">
        <v>9</v>
      </c>
      <c r="D11" s="2" t="s">
        <v>10</v>
      </c>
      <c r="E11" s="5"/>
      <c r="F11" s="28">
        <v>2013</v>
      </c>
      <c r="G11" s="28"/>
      <c r="H11" s="28"/>
      <c r="I11" s="28">
        <v>2014</v>
      </c>
      <c r="J11" s="28"/>
      <c r="K11" s="28"/>
      <c r="L11" s="28">
        <v>2015</v>
      </c>
      <c r="M11" s="28"/>
      <c r="N11" s="28"/>
      <c r="O11" s="28">
        <v>2016</v>
      </c>
      <c r="P11" s="28"/>
      <c r="Q11" s="28"/>
      <c r="R11" s="28">
        <v>2017</v>
      </c>
      <c r="S11" s="28"/>
      <c r="T11" s="28"/>
    </row>
    <row r="12" spans="1:20" ht="30.75" customHeight="1">
      <c r="A12" s="30"/>
      <c r="B12" s="30"/>
      <c r="C12" s="29"/>
      <c r="D12" s="29" t="s">
        <v>7</v>
      </c>
      <c r="E12" s="29" t="s">
        <v>8</v>
      </c>
      <c r="F12" s="29" t="s">
        <v>21</v>
      </c>
      <c r="G12" s="30" t="s">
        <v>11</v>
      </c>
      <c r="H12" s="30"/>
      <c r="I12" s="29" t="s">
        <v>21</v>
      </c>
      <c r="J12" s="30" t="s">
        <v>11</v>
      </c>
      <c r="K12" s="30"/>
      <c r="L12" s="29" t="s">
        <v>21</v>
      </c>
      <c r="M12" s="30" t="s">
        <v>11</v>
      </c>
      <c r="N12" s="30"/>
      <c r="O12" s="29" t="s">
        <v>21</v>
      </c>
      <c r="P12" s="30" t="s">
        <v>11</v>
      </c>
      <c r="Q12" s="30"/>
      <c r="R12" s="29" t="s">
        <v>21</v>
      </c>
      <c r="S12" s="30" t="s">
        <v>11</v>
      </c>
      <c r="T12" s="30"/>
    </row>
    <row r="13" spans="1:20" ht="58.5" customHeight="1">
      <c r="A13" s="34"/>
      <c r="B13" s="34"/>
      <c r="C13" s="31"/>
      <c r="D13" s="31"/>
      <c r="E13" s="31"/>
      <c r="F13" s="31"/>
      <c r="G13" s="6" t="s">
        <v>7</v>
      </c>
      <c r="H13" s="6" t="s">
        <v>8</v>
      </c>
      <c r="I13" s="31"/>
      <c r="J13" s="6" t="s">
        <v>7</v>
      </c>
      <c r="K13" s="6" t="s">
        <v>8</v>
      </c>
      <c r="L13" s="31"/>
      <c r="M13" s="6" t="s">
        <v>7</v>
      </c>
      <c r="N13" s="6" t="s">
        <v>8</v>
      </c>
      <c r="O13" s="31"/>
      <c r="P13" s="6" t="s">
        <v>7</v>
      </c>
      <c r="Q13" s="6" t="s">
        <v>8</v>
      </c>
      <c r="R13" s="29"/>
      <c r="S13" s="3" t="s">
        <v>7</v>
      </c>
      <c r="T13" s="3" t="s">
        <v>8</v>
      </c>
    </row>
    <row r="14" spans="1:20" ht="19.5" customHeight="1">
      <c r="A14" s="8">
        <v>1</v>
      </c>
      <c r="B14" s="10" t="s">
        <v>23</v>
      </c>
      <c r="C14" s="9">
        <f>+F14+I14+L14+O14+R14</f>
        <v>5041.700000000001</v>
      </c>
      <c r="D14" s="5"/>
      <c r="E14" s="5">
        <f>+H14+K14+N14+Q14+T14</f>
        <v>5041.700000000001</v>
      </c>
      <c r="F14" s="7"/>
      <c r="G14" s="5"/>
      <c r="H14" s="5"/>
      <c r="I14" s="5">
        <f>+J14+K14</f>
        <v>1105.9</v>
      </c>
      <c r="J14" s="5"/>
      <c r="K14" s="5">
        <v>1105.9</v>
      </c>
      <c r="L14" s="14">
        <v>619</v>
      </c>
      <c r="M14" s="14"/>
      <c r="N14" s="14">
        <v>619</v>
      </c>
      <c r="O14" s="5">
        <v>1374.9</v>
      </c>
      <c r="P14" s="5"/>
      <c r="Q14" s="5">
        <v>1374.9</v>
      </c>
      <c r="R14" s="5">
        <f>S14+T14</f>
        <v>1941.9</v>
      </c>
      <c r="S14" s="5"/>
      <c r="T14" s="5">
        <v>1941.9</v>
      </c>
    </row>
    <row r="15" spans="1:20" ht="28.5" customHeight="1">
      <c r="A15" s="8">
        <v>2</v>
      </c>
      <c r="B15" s="10" t="s">
        <v>24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8">
        <v>3</v>
      </c>
      <c r="B16" s="10" t="s">
        <v>25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8.75" customHeight="1">
      <c r="A17" s="8">
        <v>4</v>
      </c>
      <c r="B17" s="10" t="s">
        <v>26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8">
        <v>5</v>
      </c>
      <c r="B18" s="10" t="s">
        <v>27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8">
        <v>6</v>
      </c>
      <c r="B19" s="10" t="s">
        <v>28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 customHeight="1">
      <c r="A20" s="8">
        <v>7</v>
      </c>
      <c r="B20" s="10" t="s">
        <v>29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customHeight="1">
      <c r="A21" s="5">
        <v>8</v>
      </c>
      <c r="B21" s="10" t="s">
        <v>30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7.75" customHeight="1">
      <c r="A22" s="5"/>
      <c r="B22" s="11" t="s">
        <v>18</v>
      </c>
      <c r="C22" s="12">
        <f>SUM(C14:C21)</f>
        <v>5041.700000000001</v>
      </c>
      <c r="D22" s="12">
        <f aca="true" t="shared" si="0" ref="D22:T22">SUM(D14:D21)</f>
        <v>0</v>
      </c>
      <c r="E22" s="12">
        <f t="shared" si="0"/>
        <v>5041.700000000001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1105.9</v>
      </c>
      <c r="J22" s="12">
        <f t="shared" si="0"/>
        <v>0</v>
      </c>
      <c r="K22" s="12">
        <f t="shared" si="0"/>
        <v>1105.9</v>
      </c>
      <c r="L22" s="13">
        <f t="shared" si="0"/>
        <v>619</v>
      </c>
      <c r="M22" s="13">
        <f t="shared" si="0"/>
        <v>0</v>
      </c>
      <c r="N22" s="13">
        <f t="shared" si="0"/>
        <v>619</v>
      </c>
      <c r="O22" s="12">
        <f t="shared" si="0"/>
        <v>1374.9</v>
      </c>
      <c r="P22" s="12">
        <f t="shared" si="0"/>
        <v>0</v>
      </c>
      <c r="Q22" s="12">
        <f t="shared" si="0"/>
        <v>1374.9</v>
      </c>
      <c r="R22" s="12">
        <f t="shared" si="0"/>
        <v>1941.9</v>
      </c>
      <c r="S22" s="12">
        <f t="shared" si="0"/>
        <v>0</v>
      </c>
      <c r="T22" s="12">
        <f t="shared" si="0"/>
        <v>1941.9</v>
      </c>
    </row>
    <row r="23" spans="2:12" ht="81.75" customHeight="1">
      <c r="B23" s="39" t="s">
        <v>19</v>
      </c>
      <c r="C23" s="39"/>
      <c r="D23" s="39"/>
      <c r="L23" s="4" t="s">
        <v>20</v>
      </c>
    </row>
  </sheetData>
  <sheetProtection/>
  <mergeCells count="28">
    <mergeCell ref="A10:A13"/>
    <mergeCell ref="B10:B13"/>
    <mergeCell ref="C10:E10"/>
    <mergeCell ref="F10:T10"/>
    <mergeCell ref="C11:C13"/>
    <mergeCell ref="F11:H11"/>
    <mergeCell ref="I11:K11"/>
    <mergeCell ref="L11:N11"/>
    <mergeCell ref="O11:Q11"/>
    <mergeCell ref="R11:T11"/>
    <mergeCell ref="S12:T12"/>
    <mergeCell ref="P12:Q12"/>
    <mergeCell ref="R12:R13"/>
    <mergeCell ref="O12:O13"/>
    <mergeCell ref="P3:T3"/>
    <mergeCell ref="B5:T5"/>
    <mergeCell ref="B6:T6"/>
    <mergeCell ref="B7:T7"/>
    <mergeCell ref="B8:T8"/>
    <mergeCell ref="B23:D23"/>
    <mergeCell ref="J12:K12"/>
    <mergeCell ref="L12:L13"/>
    <mergeCell ref="M12:N12"/>
    <mergeCell ref="D12:D13"/>
    <mergeCell ref="E12:E13"/>
    <mergeCell ref="F12:F13"/>
    <mergeCell ref="G12:H12"/>
    <mergeCell ref="I12:I13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C244B"/>
    <pageSetUpPr fitToPage="1"/>
  </sheetPr>
  <dimension ref="A2:T23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421875" style="4" customWidth="1"/>
    <col min="2" max="2" width="20.7109375" style="4" customWidth="1"/>
    <col min="3" max="4" width="9.140625" style="4" customWidth="1"/>
    <col min="5" max="5" width="10.00390625" style="4" customWidth="1"/>
    <col min="6" max="6" width="8.421875" style="4" customWidth="1"/>
    <col min="7" max="7" width="6.7109375" style="4" customWidth="1"/>
    <col min="8" max="8" width="7.140625" style="4" customWidth="1"/>
    <col min="9" max="9" width="7.7109375" style="4" customWidth="1"/>
    <col min="10" max="10" width="8.140625" style="4" customWidth="1"/>
    <col min="11" max="11" width="7.57421875" style="4" customWidth="1"/>
    <col min="12" max="12" width="7.28125" style="4" customWidth="1"/>
    <col min="13" max="14" width="9.140625" style="4" customWidth="1"/>
    <col min="15" max="15" width="8.140625" style="4" customWidth="1"/>
    <col min="16" max="17" width="9.140625" style="4" customWidth="1"/>
    <col min="18" max="18" width="7.57421875" style="4" customWidth="1"/>
    <col min="19" max="16384" width="9.140625" style="4" customWidth="1"/>
  </cols>
  <sheetData>
    <row r="2" spans="16:20" ht="15">
      <c r="P2" s="22"/>
      <c r="Q2" s="24" t="s">
        <v>36</v>
      </c>
      <c r="R2" s="22"/>
      <c r="S2" s="22"/>
      <c r="T2" s="22"/>
    </row>
    <row r="3" spans="16:20" ht="63.75" customHeight="1">
      <c r="P3" s="32" t="s">
        <v>40</v>
      </c>
      <c r="Q3" s="32"/>
      <c r="R3" s="32"/>
      <c r="S3" s="32"/>
      <c r="T3" s="32"/>
    </row>
    <row r="5" spans="2:20" ht="31.5" customHeight="1">
      <c r="B5" s="40" t="s">
        <v>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7.25">
      <c r="B6" s="33" t="s">
        <v>35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5" customHeight="1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0" ht="17.25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14.25" customHeight="1"/>
    <row r="10" spans="1:20" ht="21.75" customHeight="1">
      <c r="A10" s="30" t="s">
        <v>4</v>
      </c>
      <c r="B10" s="30" t="s">
        <v>22</v>
      </c>
      <c r="C10" s="35" t="s">
        <v>17</v>
      </c>
      <c r="D10" s="35"/>
      <c r="E10" s="35"/>
      <c r="F10" s="36" t="s">
        <v>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1.75" customHeight="1">
      <c r="A11" s="30"/>
      <c r="B11" s="30"/>
      <c r="C11" s="29" t="s">
        <v>9</v>
      </c>
      <c r="D11" s="2" t="s">
        <v>10</v>
      </c>
      <c r="E11" s="5"/>
      <c r="F11" s="28">
        <v>2013</v>
      </c>
      <c r="G11" s="28"/>
      <c r="H11" s="28"/>
      <c r="I11" s="28">
        <v>2014</v>
      </c>
      <c r="J11" s="28"/>
      <c r="K11" s="28"/>
      <c r="L11" s="28">
        <v>2015</v>
      </c>
      <c r="M11" s="28"/>
      <c r="N11" s="28"/>
      <c r="O11" s="28">
        <v>2016</v>
      </c>
      <c r="P11" s="28"/>
      <c r="Q11" s="28"/>
      <c r="R11" s="28">
        <v>2017</v>
      </c>
      <c r="S11" s="28"/>
      <c r="T11" s="28"/>
    </row>
    <row r="12" spans="1:20" ht="30.75" customHeight="1">
      <c r="A12" s="30"/>
      <c r="B12" s="30"/>
      <c r="C12" s="29"/>
      <c r="D12" s="29" t="s">
        <v>7</v>
      </c>
      <c r="E12" s="29" t="s">
        <v>8</v>
      </c>
      <c r="F12" s="29" t="s">
        <v>21</v>
      </c>
      <c r="G12" s="30" t="s">
        <v>11</v>
      </c>
      <c r="H12" s="30"/>
      <c r="I12" s="29" t="s">
        <v>21</v>
      </c>
      <c r="J12" s="30" t="s">
        <v>11</v>
      </c>
      <c r="K12" s="30"/>
      <c r="L12" s="29" t="s">
        <v>21</v>
      </c>
      <c r="M12" s="30" t="s">
        <v>11</v>
      </c>
      <c r="N12" s="30"/>
      <c r="O12" s="29" t="s">
        <v>21</v>
      </c>
      <c r="P12" s="30" t="s">
        <v>11</v>
      </c>
      <c r="Q12" s="30"/>
      <c r="R12" s="29" t="s">
        <v>21</v>
      </c>
      <c r="S12" s="30" t="s">
        <v>11</v>
      </c>
      <c r="T12" s="30"/>
    </row>
    <row r="13" spans="1:20" ht="58.5" customHeight="1">
      <c r="A13" s="34"/>
      <c r="B13" s="34"/>
      <c r="C13" s="31"/>
      <c r="D13" s="31"/>
      <c r="E13" s="31"/>
      <c r="F13" s="31"/>
      <c r="G13" s="6" t="s">
        <v>7</v>
      </c>
      <c r="H13" s="6" t="s">
        <v>8</v>
      </c>
      <c r="I13" s="31"/>
      <c r="J13" s="6" t="s">
        <v>7</v>
      </c>
      <c r="K13" s="6" t="s">
        <v>8</v>
      </c>
      <c r="L13" s="31"/>
      <c r="M13" s="6" t="s">
        <v>7</v>
      </c>
      <c r="N13" s="6" t="s">
        <v>8</v>
      </c>
      <c r="O13" s="31"/>
      <c r="P13" s="6" t="s">
        <v>7</v>
      </c>
      <c r="Q13" s="6" t="s">
        <v>8</v>
      </c>
      <c r="R13" s="29"/>
      <c r="S13" s="3" t="s">
        <v>7</v>
      </c>
      <c r="T13" s="3" t="s">
        <v>8</v>
      </c>
    </row>
    <row r="14" spans="1:20" ht="19.5" customHeight="1">
      <c r="A14" s="8">
        <v>1</v>
      </c>
      <c r="B14" s="10" t="s">
        <v>23</v>
      </c>
      <c r="C14" s="9">
        <f>+F14+I14+L14+O14+R14</f>
        <v>1523.9999999999998</v>
      </c>
      <c r="D14" s="5"/>
      <c r="E14" s="14">
        <f>+H14+K14+N14+Q14+T14</f>
        <v>1523.9999999999998</v>
      </c>
      <c r="F14" s="7"/>
      <c r="G14" s="5"/>
      <c r="H14" s="5"/>
      <c r="I14" s="5">
        <f>+J14+K14</f>
        <v>416.2</v>
      </c>
      <c r="J14" s="5"/>
      <c r="K14" s="5">
        <v>416.2</v>
      </c>
      <c r="L14" s="5">
        <f>+M14+N14</f>
        <v>364.6</v>
      </c>
      <c r="M14" s="5"/>
      <c r="N14" s="5">
        <v>364.6</v>
      </c>
      <c r="O14" s="5">
        <f>+P14+Q14</f>
        <v>370.9</v>
      </c>
      <c r="P14" s="5"/>
      <c r="Q14" s="5">
        <v>370.9</v>
      </c>
      <c r="R14" s="5">
        <v>372.3</v>
      </c>
      <c r="S14" s="5"/>
      <c r="T14" s="5">
        <v>372.3</v>
      </c>
    </row>
    <row r="15" spans="1:20" ht="28.5" customHeight="1">
      <c r="A15" s="8">
        <v>2</v>
      </c>
      <c r="B15" s="10" t="s">
        <v>24</v>
      </c>
      <c r="C15" s="9">
        <f aca="true" t="shared" si="0" ref="C15:C21">+F15+I15+L15+O15+R15</f>
        <v>56.300000000000004</v>
      </c>
      <c r="D15" s="5"/>
      <c r="E15" s="14">
        <f aca="true" t="shared" si="1" ref="E15:E21">+H15+K15+N15+Q15+T15</f>
        <v>56.300000000000004</v>
      </c>
      <c r="F15" s="5"/>
      <c r="G15" s="5"/>
      <c r="H15" s="5"/>
      <c r="I15" s="5"/>
      <c r="J15" s="5"/>
      <c r="K15" s="5"/>
      <c r="L15" s="5"/>
      <c r="M15" s="5"/>
      <c r="N15" s="5"/>
      <c r="O15" s="5">
        <f aca="true" t="shared" si="2" ref="O15:O21">+P15+Q15</f>
        <v>51.7</v>
      </c>
      <c r="P15" s="5"/>
      <c r="Q15" s="5">
        <v>51.7</v>
      </c>
      <c r="R15" s="5">
        <v>4.6</v>
      </c>
      <c r="S15" s="5"/>
      <c r="T15" s="5">
        <v>4.6</v>
      </c>
    </row>
    <row r="16" spans="1:20" ht="18.75" customHeight="1">
      <c r="A16" s="8">
        <v>3</v>
      </c>
      <c r="B16" s="10" t="s">
        <v>25</v>
      </c>
      <c r="C16" s="9">
        <f t="shared" si="0"/>
        <v>557.2</v>
      </c>
      <c r="D16" s="5"/>
      <c r="E16" s="14">
        <f t="shared" si="1"/>
        <v>557.2</v>
      </c>
      <c r="F16" s="5"/>
      <c r="G16" s="5"/>
      <c r="H16" s="5"/>
      <c r="I16" s="5">
        <f>+J16+K16</f>
        <v>145</v>
      </c>
      <c r="J16" s="5"/>
      <c r="K16" s="5">
        <v>145</v>
      </c>
      <c r="L16" s="5">
        <f>+M16+N16</f>
        <v>117.5</v>
      </c>
      <c r="M16" s="5"/>
      <c r="N16" s="5">
        <v>117.5</v>
      </c>
      <c r="O16" s="5">
        <f t="shared" si="2"/>
        <v>123.3</v>
      </c>
      <c r="P16" s="5"/>
      <c r="Q16" s="5">
        <v>123.3</v>
      </c>
      <c r="R16" s="5">
        <v>171.4</v>
      </c>
      <c r="S16" s="5"/>
      <c r="T16" s="5">
        <v>171.4</v>
      </c>
    </row>
    <row r="17" spans="1:20" ht="18.75" customHeight="1">
      <c r="A17" s="8">
        <v>4</v>
      </c>
      <c r="B17" s="10" t="s">
        <v>26</v>
      </c>
      <c r="C17" s="9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8">
        <v>5</v>
      </c>
      <c r="B18" s="10" t="s">
        <v>27</v>
      </c>
      <c r="C18" s="9"/>
      <c r="D18" s="5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8">
        <v>6</v>
      </c>
      <c r="B19" s="10" t="s">
        <v>28</v>
      </c>
      <c r="C19" s="9">
        <f t="shared" si="0"/>
        <v>129.4</v>
      </c>
      <c r="D19" s="5"/>
      <c r="E19" s="14">
        <f t="shared" si="1"/>
        <v>129.4</v>
      </c>
      <c r="F19" s="5"/>
      <c r="G19" s="5"/>
      <c r="H19" s="5"/>
      <c r="I19" s="5">
        <f>+J19+K19</f>
        <v>24.1</v>
      </c>
      <c r="J19" s="5"/>
      <c r="K19" s="5">
        <v>24.1</v>
      </c>
      <c r="L19" s="5">
        <f>+M19+N19</f>
        <v>58.3</v>
      </c>
      <c r="M19" s="5"/>
      <c r="N19" s="5">
        <v>58.3</v>
      </c>
      <c r="O19" s="14">
        <f t="shared" si="2"/>
        <v>17</v>
      </c>
      <c r="P19" s="14"/>
      <c r="Q19" s="14">
        <v>17</v>
      </c>
      <c r="R19" s="14">
        <v>30</v>
      </c>
      <c r="S19" s="14"/>
      <c r="T19" s="14">
        <v>30</v>
      </c>
    </row>
    <row r="20" spans="1:20" ht="18.75" customHeight="1">
      <c r="A20" s="8">
        <v>7</v>
      </c>
      <c r="B20" s="10" t="s">
        <v>29</v>
      </c>
      <c r="C20" s="9">
        <f t="shared" si="0"/>
        <v>121.6</v>
      </c>
      <c r="D20" s="5"/>
      <c r="E20" s="14">
        <f t="shared" si="1"/>
        <v>121.6</v>
      </c>
      <c r="F20" s="5"/>
      <c r="G20" s="5"/>
      <c r="H20" s="5"/>
      <c r="I20" s="14">
        <f>+J20+K20</f>
        <v>40</v>
      </c>
      <c r="J20" s="14"/>
      <c r="K20" s="14">
        <v>40</v>
      </c>
      <c r="L20" s="5">
        <f>+M20+N20</f>
        <v>23.3</v>
      </c>
      <c r="M20" s="5"/>
      <c r="N20" s="5">
        <v>23.3</v>
      </c>
      <c r="O20" s="5">
        <f t="shared" si="2"/>
        <v>17.5</v>
      </c>
      <c r="P20" s="5"/>
      <c r="Q20" s="5">
        <v>17.5</v>
      </c>
      <c r="R20" s="14">
        <v>40.8</v>
      </c>
      <c r="S20" s="14"/>
      <c r="T20" s="14">
        <v>40.8</v>
      </c>
    </row>
    <row r="21" spans="1:20" ht="18.75" customHeight="1">
      <c r="A21" s="5">
        <v>8</v>
      </c>
      <c r="B21" s="10" t="s">
        <v>30</v>
      </c>
      <c r="C21" s="16">
        <f t="shared" si="0"/>
        <v>11</v>
      </c>
      <c r="D21" s="14"/>
      <c r="E21" s="14">
        <f t="shared" si="1"/>
        <v>11</v>
      </c>
      <c r="F21" s="5"/>
      <c r="G21" s="5"/>
      <c r="H21" s="5"/>
      <c r="I21" s="5"/>
      <c r="J21" s="5"/>
      <c r="K21" s="5"/>
      <c r="L21" s="5"/>
      <c r="M21" s="5"/>
      <c r="N21" s="5"/>
      <c r="O21" s="14">
        <f t="shared" si="2"/>
        <v>11</v>
      </c>
      <c r="P21" s="14"/>
      <c r="Q21" s="14">
        <v>11</v>
      </c>
      <c r="R21" s="14"/>
      <c r="S21" s="14"/>
      <c r="T21" s="14"/>
    </row>
    <row r="22" spans="1:20" ht="27" customHeight="1">
      <c r="A22" s="5"/>
      <c r="B22" s="11" t="s">
        <v>18</v>
      </c>
      <c r="C22" s="12">
        <f>SUM(C14:C21)</f>
        <v>2399.5</v>
      </c>
      <c r="D22" s="12">
        <f aca="true" t="shared" si="3" ref="D22:T22">SUM(D14:D21)</f>
        <v>0</v>
      </c>
      <c r="E22" s="12">
        <f t="shared" si="3"/>
        <v>2399.5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625.3000000000001</v>
      </c>
      <c r="J22" s="12">
        <f t="shared" si="3"/>
        <v>0</v>
      </c>
      <c r="K22" s="12">
        <f t="shared" si="3"/>
        <v>625.3000000000001</v>
      </c>
      <c r="L22" s="12">
        <f t="shared" si="3"/>
        <v>563.6999999999999</v>
      </c>
      <c r="M22" s="12">
        <f t="shared" si="3"/>
        <v>0</v>
      </c>
      <c r="N22" s="12">
        <f t="shared" si="3"/>
        <v>563.6999999999999</v>
      </c>
      <c r="O22" s="12">
        <f t="shared" si="3"/>
        <v>591.4</v>
      </c>
      <c r="P22" s="12">
        <f t="shared" si="3"/>
        <v>0</v>
      </c>
      <c r="Q22" s="12">
        <f t="shared" si="3"/>
        <v>591.4</v>
      </c>
      <c r="R22" s="13">
        <f t="shared" si="3"/>
        <v>619.1</v>
      </c>
      <c r="S22" s="26">
        <f t="shared" si="3"/>
        <v>0</v>
      </c>
      <c r="T22" s="13">
        <f t="shared" si="3"/>
        <v>619.1</v>
      </c>
    </row>
    <row r="23" spans="2:10" ht="83.25" customHeight="1">
      <c r="B23" s="39" t="s">
        <v>19</v>
      </c>
      <c r="C23" s="39"/>
      <c r="D23" s="39"/>
      <c r="J23" s="4" t="s">
        <v>20</v>
      </c>
    </row>
  </sheetData>
  <sheetProtection/>
  <mergeCells count="28">
    <mergeCell ref="A10:A13"/>
    <mergeCell ref="B10:B13"/>
    <mergeCell ref="C10:E10"/>
    <mergeCell ref="F10:T10"/>
    <mergeCell ref="C11:C13"/>
    <mergeCell ref="F11:H11"/>
    <mergeCell ref="I11:K11"/>
    <mergeCell ref="L11:N11"/>
    <mergeCell ref="O11:Q11"/>
    <mergeCell ref="R11:T11"/>
    <mergeCell ref="S12:T12"/>
    <mergeCell ref="P12:Q12"/>
    <mergeCell ref="R12:R13"/>
    <mergeCell ref="O12:O13"/>
    <mergeCell ref="P3:T3"/>
    <mergeCell ref="B5:T5"/>
    <mergeCell ref="B6:T6"/>
    <mergeCell ref="B7:T7"/>
    <mergeCell ref="B8:T8"/>
    <mergeCell ref="B23:D23"/>
    <mergeCell ref="J12:K12"/>
    <mergeCell ref="L12:L13"/>
    <mergeCell ref="M12:N12"/>
    <mergeCell ref="D12:D13"/>
    <mergeCell ref="E12:E13"/>
    <mergeCell ref="F12:F13"/>
    <mergeCell ref="G12:H12"/>
    <mergeCell ref="I12:I13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Антонюк</cp:lastModifiedBy>
  <cp:lastPrinted>2018-05-18T05:49:06Z</cp:lastPrinted>
  <dcterms:created xsi:type="dcterms:W3CDTF">2018-05-07T12:49:35Z</dcterms:created>
  <dcterms:modified xsi:type="dcterms:W3CDTF">2018-06-26T13:30:43Z</dcterms:modified>
  <cp:category/>
  <cp:version/>
  <cp:contentType/>
  <cp:contentStatus/>
</cp:coreProperties>
</file>