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xr:revisionPtr revIDLastSave="0" documentId="8_{26882BE6-3E1C-4B58-B270-FD3D3F6C9CF8}" xr6:coauthVersionLast="40" xr6:coauthVersionMax="40" xr10:uidLastSave="{00000000-0000-0000-0000-000000000000}"/>
  <bookViews>
    <workbookView xWindow="6690" yWindow="1860" windowWidth="15375" windowHeight="10200"/>
  </bookViews>
  <sheets>
    <sheet name="дод 1 29.11" sheetId="13" r:id="rId1"/>
  </sheets>
  <definedNames>
    <definedName name="_xlnm.Print_Titles" localSheetId="0">'дод 1 29.11'!$A:$E,'дод 1 29.11'!$6:$7</definedName>
    <definedName name="_xlnm.Print_Area" localSheetId="0">'дод 1 29.11'!$A$1:$F$87</definedName>
  </definedNames>
  <calcPr calcId="181029" fullCalcOnLoad="1"/>
</workbook>
</file>

<file path=xl/calcChain.xml><?xml version="1.0" encoding="utf-8"?>
<calcChain xmlns="http://schemas.openxmlformats.org/spreadsheetml/2006/main">
  <c r="D70" i="13" l="1"/>
  <c r="E70" i="13"/>
  <c r="C70" i="13" s="1"/>
  <c r="G70" i="13" s="1"/>
  <c r="D24" i="13"/>
  <c r="D10" i="13"/>
  <c r="E24" i="13"/>
  <c r="E37" i="13"/>
  <c r="E56" i="13"/>
  <c r="C56" i="13" s="1"/>
  <c r="E61" i="13"/>
  <c r="E55" i="13"/>
  <c r="D52" i="13"/>
  <c r="D85" i="13"/>
  <c r="E85" i="13"/>
  <c r="E40" i="13"/>
  <c r="C40" i="13" s="1"/>
  <c r="C41" i="13"/>
  <c r="E42" i="13"/>
  <c r="E39" i="13"/>
  <c r="E52" i="13"/>
  <c r="F42" i="13"/>
  <c r="F39" i="13" s="1"/>
  <c r="D67" i="13"/>
  <c r="D66" i="13"/>
  <c r="F85" i="13"/>
  <c r="F67" i="13"/>
  <c r="F70" i="13"/>
  <c r="F66" i="13"/>
  <c r="F65" i="13" s="1"/>
  <c r="F87" i="13" s="1"/>
  <c r="F91" i="13" s="1"/>
  <c r="F52" i="13"/>
  <c r="F15" i="13"/>
  <c r="F24" i="13"/>
  <c r="F26" i="13"/>
  <c r="F23" i="13" s="1"/>
  <c r="F8" i="13" s="1"/>
  <c r="F30" i="13"/>
  <c r="F33" i="13"/>
  <c r="C75" i="13"/>
  <c r="E67" i="13"/>
  <c r="E66" i="13" s="1"/>
  <c r="E65" i="13" s="1"/>
  <c r="E15" i="13"/>
  <c r="C14" i="13"/>
  <c r="E9" i="13"/>
  <c r="E26" i="13"/>
  <c r="E23" i="13" s="1"/>
  <c r="E30" i="13"/>
  <c r="E33" i="13"/>
  <c r="E32" i="13" s="1"/>
  <c r="C82" i="13"/>
  <c r="D43" i="13"/>
  <c r="C43" i="13"/>
  <c r="D49" i="13"/>
  <c r="D42" i="13" s="1"/>
  <c r="D39" i="13" s="1"/>
  <c r="D15" i="13"/>
  <c r="D9" i="13"/>
  <c r="D26" i="13"/>
  <c r="D30" i="13"/>
  <c r="D23" i="13" s="1"/>
  <c r="C23" i="13" s="1"/>
  <c r="D33" i="13"/>
  <c r="D32" i="13"/>
  <c r="C32" i="13" s="1"/>
  <c r="C37" i="13"/>
  <c r="C38" i="13"/>
  <c r="C85" i="13"/>
  <c r="C86" i="13"/>
  <c r="F32" i="13"/>
  <c r="C84" i="13"/>
  <c r="C81" i="13"/>
  <c r="C76" i="13"/>
  <c r="C69" i="13"/>
  <c r="C72" i="13"/>
  <c r="C73" i="13"/>
  <c r="C74" i="13"/>
  <c r="C77" i="13"/>
  <c r="C78" i="13"/>
  <c r="C79" i="13"/>
  <c r="C80" i="13"/>
  <c r="C83" i="13"/>
  <c r="C54" i="13"/>
  <c r="C51" i="13"/>
  <c r="C10" i="13"/>
  <c r="C11" i="13"/>
  <c r="C12" i="13"/>
  <c r="C13" i="13"/>
  <c r="C15" i="13"/>
  <c r="C16" i="13"/>
  <c r="C17" i="13"/>
  <c r="C18" i="13"/>
  <c r="C19" i="13"/>
  <c r="C20" i="13"/>
  <c r="C21" i="13"/>
  <c r="C22" i="13"/>
  <c r="C24" i="13"/>
  <c r="C25" i="13"/>
  <c r="C26" i="13"/>
  <c r="C27" i="13"/>
  <c r="C28" i="13"/>
  <c r="C29" i="13"/>
  <c r="C30" i="13"/>
  <c r="C31" i="13"/>
  <c r="C33" i="13"/>
  <c r="C34" i="13"/>
  <c r="C35" i="13"/>
  <c r="C36" i="13"/>
  <c r="C44" i="13"/>
  <c r="C45" i="13"/>
  <c r="C46" i="13"/>
  <c r="C47" i="13"/>
  <c r="C48" i="13"/>
  <c r="C50" i="13"/>
  <c r="C52" i="13"/>
  <c r="C53" i="13"/>
  <c r="C55" i="13"/>
  <c r="C57" i="13"/>
  <c r="C58" i="13"/>
  <c r="C59" i="13"/>
  <c r="C60" i="13"/>
  <c r="C61" i="13"/>
  <c r="C62" i="13"/>
  <c r="C67" i="13"/>
  <c r="C68" i="13"/>
  <c r="C71" i="13"/>
  <c r="G71" i="13" s="1"/>
  <c r="C63" i="13"/>
  <c r="C9" i="13"/>
  <c r="D65" i="13"/>
  <c r="D8" i="13" l="1"/>
  <c r="C39" i="13"/>
  <c r="D64" i="13"/>
  <c r="E8" i="13"/>
  <c r="C65" i="13"/>
  <c r="C66" i="13"/>
  <c r="E64" i="13"/>
  <c r="E87" i="13" s="1"/>
  <c r="C49" i="13"/>
  <c r="C42" i="13" s="1"/>
  <c r="E89" i="13" l="1"/>
  <c r="E91" i="13" s="1"/>
  <c r="D87" i="13"/>
  <c r="D89" i="13"/>
  <c r="C8" i="13"/>
  <c r="C64" i="13" s="1"/>
  <c r="G64" i="13" l="1"/>
  <c r="C89" i="13"/>
  <c r="C87" i="13"/>
  <c r="D91" i="13"/>
  <c r="C90" i="13" l="1"/>
  <c r="C91" i="13"/>
</calcChain>
</file>

<file path=xl/sharedStrings.xml><?xml version="1.0" encoding="utf-8"?>
<sst xmlns="http://schemas.openxmlformats.org/spreadsheetml/2006/main" count="105" uniqueCount="104">
  <si>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</si>
  <si>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</si>
  <si>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</si>
  <si>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</si>
  <si>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</si>
  <si>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</si>
  <si>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</si>
  <si>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</si>
  <si>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</si>
  <si>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>Загальний фонд</t>
  </si>
  <si>
    <t>Спеціальний фонд</t>
  </si>
  <si>
    <t>Власні надходження бюджетних установ</t>
  </si>
  <si>
    <t>Від органів державного управління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</si>
  <si>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</si>
  <si>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</si>
  <si>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</si>
  <si>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</si>
  <si>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та фінансових установ комунальної власності</t>
  </si>
  <si>
    <t>Податок на прибуток підприємств, створених за участю іноземних інвесторів</t>
  </si>
  <si>
    <t>Податок на прибуток іноземних юридичних осіб</t>
  </si>
  <si>
    <t>Податок на прибуток організацій і підприємств споживчої кооперації, кооперативів та громадських об'єднань</t>
  </si>
  <si>
    <t>Податок на прибуток приватних підприємств</t>
  </si>
  <si>
    <t>Інші платники податку на прибуток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</si>
  <si>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</t>
  </si>
  <si>
    <t>13010000 </t>
  </si>
  <si>
    <t>13010100 </t>
  </si>
  <si>
    <t>13020000 </t>
  </si>
  <si>
    <t>13020100 </t>
  </si>
  <si>
    <t>13020300 </t>
  </si>
  <si>
    <t>13020400 </t>
  </si>
  <si>
    <t>13030100 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</si>
  <si>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</si>
  <si>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</si>
  <si>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</si>
  <si>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</si>
  <si>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22010000 </t>
  </si>
  <si>
    <t>Плата за надання адміністративних послуг</t>
  </si>
  <si>
    <t>22010500 </t>
  </si>
  <si>
    <t>Плата за ліцензії на виробництво спирту етилового, коньячного і плодового, алкогольних напоїв та тютюнових виробів </t>
  </si>
  <si>
    <t>22010700 </t>
  </si>
  <si>
    <t>Плата за ліцензії на право експорту, імпорту алкогольними напоями та тютюновими виробами</t>
  </si>
  <si>
    <t>22011000 </t>
  </si>
  <si>
    <t>Плата за ліцензії на право оптової торгівлі алкогольними напоями та тютюновими виробами </t>
  </si>
  <si>
    <t>22011100 </t>
  </si>
  <si>
    <t>Плата за ліцензії на право роздрібної торгівлі алкогольними напоями та тютюновими виробами </t>
  </si>
  <si>
    <t>22011800 </t>
  </si>
  <si>
    <t>Плата за ліцензії та сертифікати, що сплачується ліцензіатами за місцем здійснення діяльності</t>
  </si>
  <si>
    <t>Інші надходження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</si>
  <si>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</si>
  <si>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</si>
  <si>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</si>
  <si>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 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</si>
  <si>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</si>
  <si>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</si>
  <si>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 xml:space="preserve"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</t>
  </si>
  <si>
    <t>13030000 </t>
  </si>
  <si>
    <t xml:space="preserve">Надходження від орендної плати за користування цілісним майновим комплексом та іншим державним майном 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</si>
  <si>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</si>
  <si>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Всього доходів загального та спеціального фондів</t>
  </si>
  <si>
    <t>Базова дотація</t>
  </si>
  <si>
    <t xml:space="preserve"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</si>
  <si>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</si>
  <si>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</si>
  <si>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</si>
  <si>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</si>
  <si>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</si>
  <si>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</si>
  <si>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Рентна плата за спеціальне використання води для потреб гідроенергетики</t>
  </si>
  <si>
    <t>Надходження рентної  плати за спеціальне використання води від підприємств житлово-комунального господарства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</si>
  <si>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</si>
  <si>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</si>
  <si>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Податок та збір на доходи фізичних осіб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</si>
  <si>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</si>
  <si>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</si>
  <si>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</si>
  <si>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</si>
  <si>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</si>
  <si>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Інші податки та збори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</si>
  <si>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</si>
  <si>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</si>
  <si>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</si>
  <si>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Субвенція з державного бюджету місцевим бюджетам на придбання ангіографічного обладнання</t>
  </si>
  <si>
    <r>
      <t>Інші джерела власних надходжень бюджетних установ</t>
    </r>
    <r>
      <rPr>
        <sz val="14"/>
        <color indexed="8"/>
        <rFont val="Times New Roman"/>
        <charset val="204"/>
      </rPr>
      <t> </t>
    </r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</si>
  <si>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</si>
  <si>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Субвенції з місцевих бюджетів іншим місцевим бюджетам</t>
  </si>
  <si>
    <t>Субвенції з державного бюджету місцевим бюджетам</t>
  </si>
  <si>
    <t>Дотації з державного бюджету місцевим бюджетам</t>
  </si>
  <si>
    <t>Інші субвенції з місцевого бюджету</t>
  </si>
  <si>
    <t xml:space="preserve">Надходження для фінансового забезпечення реалізації заходів, визначених пунктом 33 розділу VI "Прикінцеві та перехідні положення" Бюджетного кодексу України </t>
  </si>
  <si>
    <t>Кошти, отримані місцевими бюджетами з державного бюджету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</si>
  <si>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</si>
  <si>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</si>
  <si>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Доходи обласного бюджету на 2019 рік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</si>
  <si>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</t>
  </si>
  <si>
    <t>Субвенція 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</si>
  <si>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</si>
  <si>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Доходи від власності та підприємницької діяльності</t>
  </si>
  <si>
    <t>Надходження коштів від відшкодування втрат сільськогосподарського і лісогосподарського виробництва</t>
  </si>
  <si>
    <t>Усього</t>
  </si>
  <si>
    <t>в тому числі бюджет розвитку</t>
  </si>
  <si>
    <t>(грн)</t>
  </si>
  <si>
    <t>Разом доходів</t>
  </si>
  <si>
    <t>Додаток 1
до рішення обласної ради
"Про внесення змін до обласного бюджету Хмельницької області 
на 2019 рік"</t>
  </si>
  <si>
    <t>від 22.02.2019 року № 2-24/2019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</si>
</sst>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2" formatCode="#,##0.0"/>
    <numFmt numFmtId="216" formatCode="#,##0.000"/>
  </numFmts>
  <fonts count="32" x14ac:knownFonts="1">
    <font>
      <sz val="10"/>
      <name val="Times New Roman"/>
      <charset val="204"/>
    </font>
    <font>
      <sz val="8"/>
      <name val="Times New Roman"/>
      <charset val="204"/>
    </font>
    <font>
      <b/>
      <sz val="14"/>
      <name val="Times New Roman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0"/>
      <color indexed="8"/>
      <name val="ARIAL"/>
      <charset val="1"/>
    </font>
    <font>
      <sz val="10"/>
      <color indexed="8"/>
      <name val="MS Sans Serif"/>
      <charset val="204"/>
    </font>
    <font>
      <sz val="14"/>
      <name val="Times New Roman"/>
      <charset val="204"/>
    </font>
    <font>
      <b/>
      <i/>
      <sz val="14"/>
      <name val="Times New Roman"/>
      <charset val="204"/>
    </font>
    <font>
      <b/>
      <sz val="14"/>
      <color indexed="8"/>
      <name val="Times New Roman"/>
      <charset val="204"/>
    </font>
    <font>
      <sz val="14"/>
      <color indexed="8"/>
      <name val="Times New Roman"/>
      <charset val="204"/>
    </font>
    <font>
      <b/>
      <i/>
      <sz val="14"/>
      <color indexed="8"/>
      <name val="Times New Roman"/>
      <charset val="204"/>
    </font>
    <font>
      <sz val="14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8" fillId="0" borderId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5" fillId="7" borderId="1" applyNumberFormat="0" applyAlignment="0" applyProtection="0"/>
    <xf numFmtId="0" fontId="6" fillId="22" borderId="2" applyNumberFormat="0" applyAlignment="0" applyProtection="0"/>
    <xf numFmtId="0" fontId="13" fillId="22" borderId="1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3" applyNumberFormat="0" applyFill="0" applyAlignment="0" applyProtection="0"/>
    <xf numFmtId="0" fontId="8" fillId="23" borderId="4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1" fillId="0" borderId="0"/>
    <xf numFmtId="0" fontId="18" fillId="0" borderId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2" fillId="10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0"/>
    <xf numFmtId="0" fontId="7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0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0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0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</cellStyleXfs>
  <cellXfs count="50">
    <xf numFmtId="0" fontId="0" fillId="0" borderId="0" xfId="0"/>
    <xf numFmtId="0" fontId="22" fillId="0" borderId="0" xfId="0" applyFont="1"/>
    <xf numFmtId="0" fontId="22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7" xfId="0" applyFont="1" applyBorder="1" applyAlignment="1">
      <alignment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7" xfId="0" applyFont="1" applyBorder="1" applyAlignment="1">
      <alignment vertical="center" wrapText="1"/>
    </xf>
    <xf numFmtId="0" fontId="25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vertical="center" wrapText="1"/>
    </xf>
    <xf numFmtId="0" fontId="25" fillId="0" borderId="7" xfId="52" applyFont="1" applyBorder="1" applyAlignment="1">
      <alignment horizontal="center" vertical="center" wrapText="1"/>
    </xf>
    <xf numFmtId="0" fontId="25" fillId="0" borderId="7" xfId="52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left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vertical="center" wrapText="1"/>
    </xf>
    <xf numFmtId="0" fontId="22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192" fontId="2" fillId="0" borderId="0" xfId="0" applyNumberFormat="1" applyFont="1" applyAlignment="1">
      <alignment wrapText="1"/>
    </xf>
    <xf numFmtId="4" fontId="22" fillId="0" borderId="0" xfId="0" applyNumberFormat="1" applyFont="1" applyAlignment="1">
      <alignment horizontal="center"/>
    </xf>
    <xf numFmtId="192" fontId="22" fillId="0" borderId="0" xfId="0" applyNumberFormat="1" applyFont="1" applyAlignment="1">
      <alignment horizontal="center"/>
    </xf>
    <xf numFmtId="216" fontId="23" fillId="0" borderId="0" xfId="0" applyNumberFormat="1" applyFont="1" applyAlignment="1">
      <alignment wrapText="1"/>
    </xf>
    <xf numFmtId="3" fontId="2" fillId="0" borderId="0" xfId="0" applyNumberFormat="1" applyFont="1"/>
    <xf numFmtId="0" fontId="2" fillId="0" borderId="7" xfId="0" applyFont="1" applyBorder="1" applyAlignment="1">
      <alignment wrapText="1"/>
    </xf>
    <xf numFmtId="0" fontId="25" fillId="0" borderId="7" xfId="0" applyFont="1" applyBorder="1" applyAlignment="1">
      <alignment horizontal="right" vertical="center" wrapText="1"/>
    </xf>
    <xf numFmtId="0" fontId="22" fillId="0" borderId="8" xfId="0" applyFont="1" applyBorder="1" applyAlignment="1">
      <alignment vertical="center"/>
    </xf>
    <xf numFmtId="0" fontId="22" fillId="0" borderId="8" xfId="0" applyFont="1" applyBorder="1" applyAlignment="1">
      <alignment horizontal="center" vertical="center"/>
    </xf>
    <xf numFmtId="0" fontId="22" fillId="0" borderId="8" xfId="0" applyFont="1" applyBorder="1" applyAlignment="1">
      <alignment horizontal="right" vertical="center"/>
    </xf>
    <xf numFmtId="4" fontId="22" fillId="0" borderId="0" xfId="0" applyNumberFormat="1" applyFont="1" applyAlignment="1">
      <alignment horizontal="right"/>
    </xf>
    <xf numFmtId="192" fontId="22" fillId="0" borderId="0" xfId="0" applyNumberFormat="1" applyFont="1" applyAlignment="1">
      <alignment horizontal="right"/>
    </xf>
    <xf numFmtId="4" fontId="2" fillId="0" borderId="0" xfId="0" applyNumberFormat="1" applyFont="1" applyAlignment="1">
      <alignment wrapText="1"/>
    </xf>
    <xf numFmtId="4" fontId="22" fillId="0" borderId="0" xfId="0" applyNumberFormat="1" applyFont="1" applyAlignment="1">
      <alignment wrapText="1"/>
    </xf>
    <xf numFmtId="3" fontId="2" fillId="0" borderId="7" xfId="0" applyNumberFormat="1" applyFont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wrapText="1"/>
    </xf>
    <xf numFmtId="3" fontId="22" fillId="0" borderId="7" xfId="0" applyNumberFormat="1" applyFont="1" applyBorder="1" applyAlignment="1">
      <alignment horizontal="center" vertical="center" wrapText="1"/>
    </xf>
    <xf numFmtId="3" fontId="25" fillId="0" borderId="7" xfId="0" applyNumberFormat="1" applyFont="1" applyBorder="1" applyAlignment="1">
      <alignment horizontal="center" vertical="center" wrapText="1"/>
    </xf>
    <xf numFmtId="3" fontId="27" fillId="0" borderId="7" xfId="0" applyNumberFormat="1" applyFont="1" applyBorder="1" applyAlignment="1">
      <alignment horizontal="center" vertical="center" wrapText="1"/>
    </xf>
    <xf numFmtId="3" fontId="23" fillId="0" borderId="7" xfId="0" applyNumberFormat="1" applyFont="1" applyBorder="1" applyAlignment="1">
      <alignment horizontal="center" vertical="center" wrapText="1"/>
    </xf>
    <xf numFmtId="3" fontId="26" fillId="0" borderId="7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</cellXfs>
  <cellStyles count="87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20% – колірна тема 1" xfId="64" builtinId="30" hidden="1"/>
    <cellStyle name="20% – колірна тема 2" xfId="68" builtinId="34" hidden="1"/>
    <cellStyle name="20% – колірна тема 3" xfId="72" builtinId="38" hidden="1"/>
    <cellStyle name="20% – колірна тема 4" xfId="76" builtinId="42" hidden="1"/>
    <cellStyle name="20% – колірна тема 5" xfId="80" builtinId="46" hidden="1"/>
    <cellStyle name="20% – колірна тема 6" xfId="84" builtinId="50" hidden="1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40% – колірна тема 1" xfId="65" builtinId="31" hidden="1"/>
    <cellStyle name="40% – колірна тема 2" xfId="69" builtinId="35" hidden="1"/>
    <cellStyle name="40% – колірна тема 3" xfId="73" builtinId="39" hidden="1"/>
    <cellStyle name="40% – колірна тема 4" xfId="77" builtinId="43" hidden="1"/>
    <cellStyle name="40% – колірна тема 5" xfId="81" builtinId="47" hidden="1"/>
    <cellStyle name="40% – колірна тема 6" xfId="85" builtinId="51" hidden="1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60% – колірна тема 1" xfId="66" builtinId="32" hidden="1"/>
    <cellStyle name="60% – колірна тема 2" xfId="70" builtinId="36" hidden="1"/>
    <cellStyle name="60% – колірна тема 3" xfId="74" builtinId="40" hidden="1"/>
    <cellStyle name="60% – колірна тема 4" xfId="78" builtinId="44" hidden="1"/>
    <cellStyle name="60% – колірна тема 5" xfId="82" builtinId="48" hidden="1"/>
    <cellStyle name="60% – колірна тема 6" xfId="86" builtinId="52" hidden="1"/>
    <cellStyle name="Normal_meresha_07" xfId="19"/>
    <cellStyle name="Акцент1" xfId="20"/>
    <cellStyle name="Акцент2" xfId="21"/>
    <cellStyle name="Акцент3" xfId="22"/>
    <cellStyle name="Акцент4" xfId="23"/>
    <cellStyle name="Акцент5" xfId="24"/>
    <cellStyle name="Акцент6" xfId="25"/>
    <cellStyle name="Ввод " xfId="26"/>
    <cellStyle name="Вывод" xfId="27"/>
    <cellStyle name="Вычисление" xfId="28"/>
    <cellStyle name="Гарний" xfId="61" builtinId="26" hidden="1"/>
    <cellStyle name="Звичайний" xfId="0" builtinId="0"/>
    <cellStyle name="Звичайний 10" xfId="29"/>
    <cellStyle name="Звичайний 11" xfId="30"/>
    <cellStyle name="Звичайний 12" xfId="31"/>
    <cellStyle name="Звичайний 13" xfId="32"/>
    <cellStyle name="Звичайний 14" xfId="33"/>
    <cellStyle name="Звичайний 15" xfId="34"/>
    <cellStyle name="Звичайний 16" xfId="35"/>
    <cellStyle name="Звичайний 17" xfId="36"/>
    <cellStyle name="Звичайний 18" xfId="37"/>
    <cellStyle name="Звичайний 19" xfId="38"/>
    <cellStyle name="Звичайний 2" xfId="39"/>
    <cellStyle name="Звичайний 20" xfId="40"/>
    <cellStyle name="Звичайний 3" xfId="41"/>
    <cellStyle name="Звичайний 4" xfId="42"/>
    <cellStyle name="Звичайний 5" xfId="43"/>
    <cellStyle name="Звичайний 6" xfId="44"/>
    <cellStyle name="Звичайний 7" xfId="45"/>
    <cellStyle name="Звичайний 8" xfId="46"/>
    <cellStyle name="Звичайний 9" xfId="47"/>
    <cellStyle name="Итог" xfId="48"/>
    <cellStyle name="Колірна тема 1" xfId="63" builtinId="29" hidden="1"/>
    <cellStyle name="Колірна тема 2" xfId="67" builtinId="33" hidden="1"/>
    <cellStyle name="Колірна тема 3" xfId="71" builtinId="37" hidden="1"/>
    <cellStyle name="Колірна тема 4" xfId="75" builtinId="41" hidden="1"/>
    <cellStyle name="Колірна тема 5" xfId="79" builtinId="45" hidden="1"/>
    <cellStyle name="Колірна тема 6" xfId="83" builtinId="49" hidden="1"/>
    <cellStyle name="Контрольная ячейка" xfId="49"/>
    <cellStyle name="Название" xfId="50"/>
    <cellStyle name="Нейтральний" xfId="62" builtinId="28" hidden="1"/>
    <cellStyle name="Нейтральный" xfId="51"/>
    <cellStyle name="Обычный 12" xfId="52"/>
    <cellStyle name="Обычный 2" xfId="53"/>
    <cellStyle name="Плохой" xfId="54"/>
    <cellStyle name="Пояснение" xfId="55"/>
    <cellStyle name="Примечание" xfId="56"/>
    <cellStyle name="Связанная ячейка" xfId="57"/>
    <cellStyle name="Стиль 1" xfId="58"/>
    <cellStyle name="Текст предупреждения" xfId="59"/>
    <cellStyle name="Хороший" xfId="6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showGridLines="0" showZeros="0" tabSelected="1" view="pageBreakPreview" zoomScale="50" zoomScaleNormal="100"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 activeCell="I12" sqref="I12"/>
    </sheetView>
  </sheetViews>
  <sheetFormatPr defaultColWidth="9.1640625" defaultRowHeight="18.75" x14ac:dyDescent="0.3"/>
  <cols>
    <col min="1" max="1" width="12.6640625" style="7" customWidth="1"/>
    <col min="2" max="2" width="58.1640625" style="1" customWidth="1"/>
    <col min="3" max="3" width="25.5" style="7" customWidth="1"/>
    <col min="4" max="4" width="24" style="7" customWidth="1"/>
    <col min="5" max="5" width="21.33203125" style="6" customWidth="1"/>
    <col min="6" max="6" width="20" style="1" customWidth="1"/>
    <col min="7" max="7" width="37.83203125" style="1" customWidth="1"/>
    <col min="8" max="8" width="34.6640625" style="1" customWidth="1"/>
    <col min="9" max="9" width="22.6640625" style="1" customWidth="1"/>
    <col min="10" max="16384" width="9.1640625" style="1"/>
  </cols>
  <sheetData>
    <row r="1" spans="1:6" ht="15.6" customHeight="1" x14ac:dyDescent="0.3">
      <c r="D1" s="47" t="s">
        <v>102</v>
      </c>
      <c r="E1" s="47"/>
      <c r="F1" s="47"/>
    </row>
    <row r="2" spans="1:6" ht="76.900000000000006" customHeight="1" x14ac:dyDescent="0.3">
      <c r="D2" s="47"/>
      <c r="E2" s="47"/>
      <c r="F2" s="47"/>
    </row>
    <row r="3" spans="1:6" ht="32.450000000000003" customHeight="1" x14ac:dyDescent="0.3">
      <c r="D3" s="47" t="s">
        <v>103</v>
      </c>
      <c r="E3" s="47"/>
      <c r="F3" s="47"/>
    </row>
    <row r="4" spans="1:6" ht="21" customHeight="1" x14ac:dyDescent="0.3">
      <c r="A4" s="48" t="s">
        <v>92</v>
      </c>
      <c r="B4" s="48"/>
      <c r="C4" s="48"/>
      <c r="D4" s="48"/>
      <c r="E4" s="48"/>
    </row>
    <row r="5" spans="1:6" x14ac:dyDescent="0.3">
      <c r="B5" s="32"/>
      <c r="C5" s="33"/>
      <c r="D5" s="33"/>
      <c r="E5" s="34"/>
      <c r="F5" s="34" t="s">
        <v>100</v>
      </c>
    </row>
    <row r="6" spans="1:6" ht="25.5" customHeight="1" x14ac:dyDescent="0.3">
      <c r="A6" s="49" t="s">
        <v>0</v>
      </c>
      <c r="B6" s="49" t="s">
        <v>1</v>
      </c>
      <c r="C6" s="49" t="s">
        <v>98</v>
      </c>
      <c r="D6" s="49" t="s">
        <v>9</v>
      </c>
      <c r="E6" s="49" t="s">
        <v>10</v>
      </c>
      <c r="F6" s="49"/>
    </row>
    <row r="7" spans="1:6" ht="61.15" customHeight="1" x14ac:dyDescent="0.3">
      <c r="A7" s="49"/>
      <c r="B7" s="49"/>
      <c r="C7" s="49"/>
      <c r="D7" s="49"/>
      <c r="E7" s="8" t="s">
        <v>98</v>
      </c>
      <c r="F7" s="8" t="s">
        <v>99</v>
      </c>
    </row>
    <row r="8" spans="1:6" s="2" customFormat="1" x14ac:dyDescent="0.2">
      <c r="A8" s="8">
        <v>10000000</v>
      </c>
      <c r="B8" s="9" t="s">
        <v>3</v>
      </c>
      <c r="C8" s="39">
        <f>+D8+E8</f>
        <v>910805250</v>
      </c>
      <c r="D8" s="40">
        <f>+D9+D23+D33</f>
        <v>901705850</v>
      </c>
      <c r="E8" s="40">
        <f>+E9+E23+E32</f>
        <v>9099400</v>
      </c>
      <c r="F8" s="40">
        <f>+F9+F23+F33</f>
        <v>0</v>
      </c>
    </row>
    <row r="9" spans="1:6" s="3" customFormat="1" ht="64.900000000000006" customHeight="1" x14ac:dyDescent="0.3">
      <c r="A9" s="8">
        <v>11000000</v>
      </c>
      <c r="B9" s="15" t="s">
        <v>4</v>
      </c>
      <c r="C9" s="39">
        <f>+D9+E9</f>
        <v>873344950</v>
      </c>
      <c r="D9" s="40">
        <f>+D10+D15</f>
        <v>873344950</v>
      </c>
      <c r="E9" s="40">
        <f>+E11+E15</f>
        <v>0</v>
      </c>
      <c r="F9" s="40"/>
    </row>
    <row r="10" spans="1:6" s="3" customFormat="1" ht="28.15" customHeight="1" x14ac:dyDescent="0.3">
      <c r="A10" s="8">
        <v>11010000</v>
      </c>
      <c r="B10" s="24" t="s">
        <v>71</v>
      </c>
      <c r="C10" s="39">
        <f>+D10+E11</f>
        <v>822641850</v>
      </c>
      <c r="D10" s="40">
        <f>+D11+D12+D13+D14</f>
        <v>822641850</v>
      </c>
      <c r="E10" s="41"/>
      <c r="F10" s="40"/>
    </row>
    <row r="11" spans="1:6" s="3" customFormat="1" ht="86.45" customHeight="1" x14ac:dyDescent="0.3">
      <c r="A11" s="12">
        <v>11010100</v>
      </c>
      <c r="B11" s="13" t="s">
        <v>13</v>
      </c>
      <c r="C11" s="42">
        <f>+D11+E12</f>
        <v>663465720</v>
      </c>
      <c r="D11" s="42">
        <v>663465720</v>
      </c>
      <c r="E11" s="43"/>
      <c r="F11" s="43"/>
    </row>
    <row r="12" spans="1:6" s="3" customFormat="1" ht="112.9" customHeight="1" x14ac:dyDescent="0.3">
      <c r="A12" s="12">
        <v>11010200</v>
      </c>
      <c r="B12" s="14" t="s">
        <v>14</v>
      </c>
      <c r="C12" s="42">
        <f>+D12+E13</f>
        <v>67894850</v>
      </c>
      <c r="D12" s="43">
        <v>67894850</v>
      </c>
      <c r="E12" s="43"/>
      <c r="F12" s="43"/>
    </row>
    <row r="13" spans="1:6" s="3" customFormat="1" ht="86.45" customHeight="1" x14ac:dyDescent="0.3">
      <c r="A13" s="12">
        <v>11010400</v>
      </c>
      <c r="B13" s="13" t="s">
        <v>15</v>
      </c>
      <c r="C13" s="42">
        <f>+D13+E14</f>
        <v>81231280</v>
      </c>
      <c r="D13" s="43">
        <v>81231280</v>
      </c>
      <c r="E13" s="43"/>
      <c r="F13" s="43"/>
    </row>
    <row r="14" spans="1:6" s="3" customFormat="1" ht="86.45" customHeight="1" x14ac:dyDescent="0.3">
      <c r="A14" s="12">
        <v>11010500</v>
      </c>
      <c r="B14" s="13" t="s">
        <v>16</v>
      </c>
      <c r="C14" s="42">
        <f>+D14+E15</f>
        <v>10050000</v>
      </c>
      <c r="D14" s="43">
        <v>10050000</v>
      </c>
      <c r="E14" s="43"/>
      <c r="F14" s="43"/>
    </row>
    <row r="15" spans="1:6" s="4" customFormat="1" ht="55.9" customHeight="1" x14ac:dyDescent="0.3">
      <c r="A15" s="8">
        <v>11020000</v>
      </c>
      <c r="B15" s="15" t="s">
        <v>5</v>
      </c>
      <c r="C15" s="39">
        <f t="shared" ref="C15:C51" si="0">+D15+E15</f>
        <v>50703100</v>
      </c>
      <c r="D15" s="39">
        <f>+D16+D17+D18+D19+D20+D21+D22</f>
        <v>50703100</v>
      </c>
      <c r="E15" s="39">
        <f>+E16+E17+E18+E19+E20+E21+E22</f>
        <v>0</v>
      </c>
      <c r="F15" s="39">
        <f>+F16+F17+F18+F19+F20+F21+F22</f>
        <v>0</v>
      </c>
    </row>
    <row r="16" spans="1:6" s="3" customFormat="1" ht="86.45" customHeight="1" x14ac:dyDescent="0.3">
      <c r="A16" s="12">
        <v>11020200</v>
      </c>
      <c r="B16" s="13" t="s">
        <v>17</v>
      </c>
      <c r="C16" s="42">
        <f t="shared" si="0"/>
        <v>719100</v>
      </c>
      <c r="D16" s="42">
        <v>719100</v>
      </c>
      <c r="E16" s="42"/>
      <c r="F16" s="42"/>
    </row>
    <row r="17" spans="1:6" s="3" customFormat="1" ht="86.45" customHeight="1" x14ac:dyDescent="0.3">
      <c r="A17" s="16">
        <v>11020300</v>
      </c>
      <c r="B17" s="17" t="s">
        <v>18</v>
      </c>
      <c r="C17" s="42">
        <f t="shared" si="0"/>
        <v>7391010</v>
      </c>
      <c r="D17" s="43">
        <v>7391010</v>
      </c>
      <c r="E17" s="43"/>
      <c r="F17" s="43"/>
    </row>
    <row r="18" spans="1:6" s="3" customFormat="1" ht="47.45" customHeight="1" x14ac:dyDescent="0.3">
      <c r="A18" s="16">
        <v>11020500</v>
      </c>
      <c r="B18" s="17" t="s">
        <v>19</v>
      </c>
      <c r="C18" s="42">
        <f t="shared" si="0"/>
        <v>1651660</v>
      </c>
      <c r="D18" s="43">
        <v>1651660</v>
      </c>
      <c r="E18" s="43"/>
      <c r="F18" s="43"/>
    </row>
    <row r="19" spans="1:6" s="3" customFormat="1" ht="86.45" customHeight="1" x14ac:dyDescent="0.3">
      <c r="A19" s="16">
        <v>11020900</v>
      </c>
      <c r="B19" s="17" t="s">
        <v>20</v>
      </c>
      <c r="C19" s="42">
        <f t="shared" si="0"/>
        <v>59070</v>
      </c>
      <c r="D19" s="43">
        <v>59070</v>
      </c>
      <c r="E19" s="43"/>
      <c r="F19" s="43"/>
    </row>
    <row r="20" spans="1:6" s="3" customFormat="1" ht="67.900000000000006" customHeight="1" x14ac:dyDescent="0.3">
      <c r="A20" s="16">
        <v>11021000</v>
      </c>
      <c r="B20" s="17" t="s">
        <v>21</v>
      </c>
      <c r="C20" s="42">
        <f t="shared" si="0"/>
        <v>40846180</v>
      </c>
      <c r="D20" s="43">
        <v>40846180</v>
      </c>
      <c r="E20" s="43"/>
      <c r="F20" s="43"/>
    </row>
    <row r="21" spans="1:6" s="3" customFormat="1" ht="62.45" customHeight="1" x14ac:dyDescent="0.3">
      <c r="A21" s="16">
        <v>11021100</v>
      </c>
      <c r="B21" s="17" t="s">
        <v>22</v>
      </c>
      <c r="C21" s="42">
        <f t="shared" si="0"/>
        <v>29970</v>
      </c>
      <c r="D21" s="43">
        <v>29970</v>
      </c>
      <c r="E21" s="43"/>
      <c r="F21" s="43"/>
    </row>
    <row r="22" spans="1:6" s="3" customFormat="1" ht="86.45" customHeight="1" x14ac:dyDescent="0.3">
      <c r="A22" s="16">
        <v>11021600</v>
      </c>
      <c r="B22" s="17" t="s">
        <v>23</v>
      </c>
      <c r="C22" s="42">
        <f t="shared" si="0"/>
        <v>6110</v>
      </c>
      <c r="D22" s="44">
        <v>6110</v>
      </c>
      <c r="E22" s="40"/>
      <c r="F22" s="43"/>
    </row>
    <row r="23" spans="1:6" s="4" customFormat="1" ht="52.9" customHeight="1" x14ac:dyDescent="0.3">
      <c r="A23" s="8">
        <v>13000000</v>
      </c>
      <c r="B23" s="15" t="s">
        <v>62</v>
      </c>
      <c r="C23" s="39">
        <f t="shared" si="0"/>
        <v>28360900</v>
      </c>
      <c r="D23" s="40">
        <f>+D24+D26+D30</f>
        <v>28360900</v>
      </c>
      <c r="E23" s="40">
        <f>+E24+E26+E30</f>
        <v>0</v>
      </c>
      <c r="F23" s="40">
        <f>+F24+F26+F30</f>
        <v>0</v>
      </c>
    </row>
    <row r="24" spans="1:6" s="4" customFormat="1" ht="49.9" hidden="1" customHeight="1" x14ac:dyDescent="0.3">
      <c r="A24" s="8" t="s">
        <v>24</v>
      </c>
      <c r="B24" s="15" t="s">
        <v>63</v>
      </c>
      <c r="C24" s="39">
        <f t="shared" si="0"/>
        <v>0</v>
      </c>
      <c r="D24" s="40">
        <f>+D25</f>
        <v>0</v>
      </c>
      <c r="E24" s="40">
        <f>+E25</f>
        <v>0</v>
      </c>
      <c r="F24" s="40">
        <f>+F25</f>
        <v>0</v>
      </c>
    </row>
    <row r="25" spans="1:6" s="3" customFormat="1" ht="87" hidden="1" customHeight="1" x14ac:dyDescent="0.3">
      <c r="A25" s="10" t="s">
        <v>25</v>
      </c>
      <c r="B25" s="11" t="s">
        <v>64</v>
      </c>
      <c r="C25" s="42">
        <f t="shared" si="0"/>
        <v>0</v>
      </c>
      <c r="D25" s="43"/>
      <c r="E25" s="43"/>
      <c r="F25" s="43"/>
    </row>
    <row r="26" spans="1:6" s="4" customFormat="1" ht="51.6" customHeight="1" x14ac:dyDescent="0.3">
      <c r="A26" s="8" t="s">
        <v>26</v>
      </c>
      <c r="B26" s="18" t="s">
        <v>65</v>
      </c>
      <c r="C26" s="39">
        <f t="shared" si="0"/>
        <v>17898800</v>
      </c>
      <c r="D26" s="40">
        <f>+D27+D28+D29</f>
        <v>17898800</v>
      </c>
      <c r="E26" s="40">
        <f>+E27+E28+E29</f>
        <v>0</v>
      </c>
      <c r="F26" s="40">
        <f>+F27+F28+F29</f>
        <v>0</v>
      </c>
    </row>
    <row r="27" spans="1:6" s="3" customFormat="1" ht="82.15" customHeight="1" x14ac:dyDescent="0.3">
      <c r="A27" s="10" t="s">
        <v>27</v>
      </c>
      <c r="B27" s="11" t="s">
        <v>66</v>
      </c>
      <c r="C27" s="42">
        <f t="shared" si="0"/>
        <v>14883000</v>
      </c>
      <c r="D27" s="43">
        <v>14883000</v>
      </c>
      <c r="E27" s="43"/>
      <c r="F27" s="43"/>
    </row>
    <row r="28" spans="1:6" s="3" customFormat="1" ht="51.6" customHeight="1" x14ac:dyDescent="0.3">
      <c r="A28" s="10" t="s">
        <v>28</v>
      </c>
      <c r="B28" s="11" t="s">
        <v>67</v>
      </c>
      <c r="C28" s="42">
        <f t="shared" si="0"/>
        <v>746200</v>
      </c>
      <c r="D28" s="43">
        <v>746200</v>
      </c>
      <c r="E28" s="43"/>
      <c r="F28" s="43"/>
    </row>
    <row r="29" spans="1:6" s="3" customFormat="1" ht="59.45" customHeight="1" x14ac:dyDescent="0.3">
      <c r="A29" s="10" t="s">
        <v>29</v>
      </c>
      <c r="B29" s="11" t="s">
        <v>68</v>
      </c>
      <c r="C29" s="42">
        <f t="shared" si="0"/>
        <v>2269600</v>
      </c>
      <c r="D29" s="43">
        <v>2269600</v>
      </c>
      <c r="E29" s="43"/>
      <c r="F29" s="43"/>
    </row>
    <row r="30" spans="1:6" s="4" customFormat="1" ht="51.6" customHeight="1" x14ac:dyDescent="0.3">
      <c r="A30" s="8" t="s">
        <v>55</v>
      </c>
      <c r="B30" s="15" t="s">
        <v>69</v>
      </c>
      <c r="C30" s="39">
        <f t="shared" si="0"/>
        <v>10462100</v>
      </c>
      <c r="D30" s="40">
        <f>+D31</f>
        <v>10462100</v>
      </c>
      <c r="E30" s="40">
        <f>+E31</f>
        <v>0</v>
      </c>
      <c r="F30" s="40">
        <f>+F31</f>
        <v>0</v>
      </c>
    </row>
    <row r="31" spans="1:6" s="3" customFormat="1" ht="61.9" customHeight="1" x14ac:dyDescent="0.3">
      <c r="A31" s="10" t="s">
        <v>30</v>
      </c>
      <c r="B31" s="11" t="s">
        <v>70</v>
      </c>
      <c r="C31" s="42">
        <f t="shared" si="0"/>
        <v>10462100</v>
      </c>
      <c r="D31" s="43">
        <v>10462100</v>
      </c>
      <c r="E31" s="43"/>
      <c r="F31" s="43"/>
    </row>
    <row r="32" spans="1:6" s="3" customFormat="1" ht="51.6" customHeight="1" x14ac:dyDescent="0.3">
      <c r="A32" s="8">
        <v>19000000</v>
      </c>
      <c r="B32" s="15" t="s">
        <v>77</v>
      </c>
      <c r="C32" s="39">
        <f t="shared" si="0"/>
        <v>9099400</v>
      </c>
      <c r="D32" s="43">
        <f>+D33</f>
        <v>0</v>
      </c>
      <c r="E32" s="40">
        <f>+E33+E37</f>
        <v>9099400</v>
      </c>
      <c r="F32" s="43">
        <f>+F33</f>
        <v>0</v>
      </c>
    </row>
    <row r="33" spans="1:7" s="4" customFormat="1" ht="28.9" customHeight="1" x14ac:dyDescent="0.3">
      <c r="A33" s="8">
        <v>19010000</v>
      </c>
      <c r="B33" s="15" t="s">
        <v>31</v>
      </c>
      <c r="C33" s="39">
        <f t="shared" si="0"/>
        <v>9099400</v>
      </c>
      <c r="D33" s="40">
        <f>+D34+D35+D36</f>
        <v>0</v>
      </c>
      <c r="E33" s="40">
        <f>+E34+E35+E36</f>
        <v>9099400</v>
      </c>
      <c r="F33" s="40">
        <f>+F34+F35+F36</f>
        <v>0</v>
      </c>
    </row>
    <row r="34" spans="1:7" s="3" customFormat="1" ht="64.150000000000006" customHeight="1" x14ac:dyDescent="0.3">
      <c r="A34" s="10">
        <v>19010100</v>
      </c>
      <c r="B34" s="11" t="s">
        <v>32</v>
      </c>
      <c r="C34" s="42">
        <f t="shared" si="0"/>
        <v>6669400</v>
      </c>
      <c r="D34" s="43"/>
      <c r="E34" s="43">
        <v>6669400</v>
      </c>
      <c r="F34" s="43"/>
      <c r="G34" s="4"/>
    </row>
    <row r="35" spans="1:7" s="3" customFormat="1" ht="64.150000000000006" customHeight="1" x14ac:dyDescent="0.3">
      <c r="A35" s="10">
        <v>19010200</v>
      </c>
      <c r="B35" s="11" t="s">
        <v>33</v>
      </c>
      <c r="C35" s="42">
        <f t="shared" si="0"/>
        <v>1060000</v>
      </c>
      <c r="D35" s="43"/>
      <c r="E35" s="43">
        <v>1060000</v>
      </c>
      <c r="F35" s="43"/>
      <c r="G35" s="4"/>
    </row>
    <row r="36" spans="1:7" s="3" customFormat="1" ht="85.15" customHeight="1" x14ac:dyDescent="0.3">
      <c r="A36" s="10">
        <v>19010300</v>
      </c>
      <c r="B36" s="11" t="s">
        <v>34</v>
      </c>
      <c r="C36" s="42">
        <f t="shared" si="0"/>
        <v>1370000</v>
      </c>
      <c r="D36" s="43"/>
      <c r="E36" s="43">
        <v>1370000</v>
      </c>
      <c r="F36" s="43"/>
      <c r="G36" s="4"/>
    </row>
    <row r="37" spans="1:7" s="3" customFormat="1" ht="94.9" hidden="1" customHeight="1" x14ac:dyDescent="0.3">
      <c r="A37" s="19">
        <v>19020000</v>
      </c>
      <c r="B37" s="30" t="s">
        <v>88</v>
      </c>
      <c r="C37" s="39">
        <f t="shared" si="0"/>
        <v>0</v>
      </c>
      <c r="D37" s="40"/>
      <c r="E37" s="40">
        <f>+E38</f>
        <v>0</v>
      </c>
      <c r="F37" s="40"/>
      <c r="G37" s="4"/>
    </row>
    <row r="38" spans="1:7" s="3" customFormat="1" ht="85.15" hidden="1" customHeight="1" x14ac:dyDescent="0.3">
      <c r="A38" s="31">
        <v>19020200</v>
      </c>
      <c r="B38" s="11" t="s">
        <v>89</v>
      </c>
      <c r="C38" s="42">
        <f t="shared" si="0"/>
        <v>0</v>
      </c>
      <c r="D38" s="43"/>
      <c r="E38" s="43"/>
      <c r="F38" s="43"/>
      <c r="G38" s="4"/>
    </row>
    <row r="39" spans="1:7" s="4" customFormat="1" ht="64.150000000000006" customHeight="1" x14ac:dyDescent="0.3">
      <c r="A39" s="8">
        <v>20000000</v>
      </c>
      <c r="B39" s="9" t="s">
        <v>6</v>
      </c>
      <c r="C39" s="39">
        <f t="shared" si="0"/>
        <v>159652385</v>
      </c>
      <c r="D39" s="40">
        <f>+D42+D52+D55</f>
        <v>27874600</v>
      </c>
      <c r="E39" s="40">
        <f>+E42+E52+E55+E40</f>
        <v>131777785</v>
      </c>
      <c r="F39" s="40">
        <f>+F42+F52+F55</f>
        <v>0</v>
      </c>
    </row>
    <row r="40" spans="1:7" s="4" customFormat="1" ht="64.150000000000006" customHeight="1" x14ac:dyDescent="0.3">
      <c r="A40" s="8">
        <v>21000000</v>
      </c>
      <c r="B40" s="9" t="s">
        <v>96</v>
      </c>
      <c r="C40" s="39">
        <f t="shared" si="0"/>
        <v>26000</v>
      </c>
      <c r="D40" s="40"/>
      <c r="E40" s="40">
        <f>+E41</f>
        <v>26000</v>
      </c>
      <c r="F40" s="40"/>
    </row>
    <row r="41" spans="1:7" s="4" customFormat="1" ht="64.150000000000006" customHeight="1" x14ac:dyDescent="0.3">
      <c r="A41" s="8">
        <v>21110000</v>
      </c>
      <c r="B41" s="9" t="s">
        <v>97</v>
      </c>
      <c r="C41" s="39">
        <f t="shared" si="0"/>
        <v>26000</v>
      </c>
      <c r="D41" s="40"/>
      <c r="E41" s="40">
        <v>26000</v>
      </c>
      <c r="F41" s="40"/>
    </row>
    <row r="42" spans="1:7" s="4" customFormat="1" ht="64.150000000000006" customHeight="1" x14ac:dyDescent="0.3">
      <c r="A42" s="8">
        <v>22000000</v>
      </c>
      <c r="B42" s="15" t="s">
        <v>7</v>
      </c>
      <c r="C42" s="40">
        <f>+C43+C49+C51</f>
        <v>26974600</v>
      </c>
      <c r="D42" s="40">
        <f>+D43+D49+D51</f>
        <v>26974600</v>
      </c>
      <c r="E42" s="40">
        <f>+E43+E49+E51</f>
        <v>0</v>
      </c>
      <c r="F42" s="40">
        <f>+F43+F49+F51</f>
        <v>0</v>
      </c>
    </row>
    <row r="43" spans="1:7" s="3" customFormat="1" ht="64.150000000000006" customHeight="1" x14ac:dyDescent="0.3">
      <c r="A43" s="19" t="s">
        <v>35</v>
      </c>
      <c r="B43" s="18" t="s">
        <v>36</v>
      </c>
      <c r="C43" s="39">
        <f t="shared" si="0"/>
        <v>24853500</v>
      </c>
      <c r="D43" s="40">
        <f>+D44+D45+D46+D47+D48</f>
        <v>24853500</v>
      </c>
      <c r="E43" s="43"/>
      <c r="F43" s="43"/>
    </row>
    <row r="44" spans="1:7" s="3" customFormat="1" ht="79.150000000000006" customHeight="1" x14ac:dyDescent="0.3">
      <c r="A44" s="12" t="s">
        <v>37</v>
      </c>
      <c r="B44" s="13" t="s">
        <v>38</v>
      </c>
      <c r="C44" s="42">
        <f t="shared" si="0"/>
        <v>5460</v>
      </c>
      <c r="D44" s="43">
        <v>5460</v>
      </c>
      <c r="E44" s="43"/>
      <c r="F44" s="43"/>
    </row>
    <row r="45" spans="1:7" s="3" customFormat="1" ht="79.150000000000006" customHeight="1" x14ac:dyDescent="0.3">
      <c r="A45" s="12" t="s">
        <v>39</v>
      </c>
      <c r="B45" s="13" t="s">
        <v>40</v>
      </c>
      <c r="C45" s="42">
        <f t="shared" si="0"/>
        <v>780</v>
      </c>
      <c r="D45" s="43">
        <v>780</v>
      </c>
      <c r="E45" s="43"/>
      <c r="F45" s="43"/>
    </row>
    <row r="46" spans="1:7" s="3" customFormat="1" ht="79.150000000000006" customHeight="1" x14ac:dyDescent="0.3">
      <c r="A46" s="12" t="s">
        <v>41</v>
      </c>
      <c r="B46" s="13" t="s">
        <v>42</v>
      </c>
      <c r="C46" s="42">
        <f t="shared" si="0"/>
        <v>4000000</v>
      </c>
      <c r="D46" s="43">
        <v>4000000</v>
      </c>
      <c r="E46" s="43"/>
      <c r="F46" s="43"/>
    </row>
    <row r="47" spans="1:7" s="3" customFormat="1" ht="70.150000000000006" customHeight="1" x14ac:dyDescent="0.3">
      <c r="A47" s="12" t="s">
        <v>43</v>
      </c>
      <c r="B47" s="13" t="s">
        <v>44</v>
      </c>
      <c r="C47" s="42">
        <f t="shared" si="0"/>
        <v>20000000</v>
      </c>
      <c r="D47" s="42">
        <v>20000000</v>
      </c>
      <c r="E47" s="43"/>
      <c r="F47" s="43"/>
    </row>
    <row r="48" spans="1:7" s="3" customFormat="1" ht="63" customHeight="1" x14ac:dyDescent="0.3">
      <c r="A48" s="12" t="s">
        <v>45</v>
      </c>
      <c r="B48" s="13" t="s">
        <v>46</v>
      </c>
      <c r="C48" s="42">
        <f t="shared" si="0"/>
        <v>847260</v>
      </c>
      <c r="D48" s="43">
        <v>847260</v>
      </c>
      <c r="E48" s="43"/>
      <c r="F48" s="43"/>
    </row>
    <row r="49" spans="1:7" s="4" customFormat="1" ht="79.150000000000006" customHeight="1" x14ac:dyDescent="0.3">
      <c r="A49" s="19">
        <v>22080000</v>
      </c>
      <c r="B49" s="20" t="s">
        <v>56</v>
      </c>
      <c r="C49" s="39">
        <f t="shared" si="0"/>
        <v>2000000</v>
      </c>
      <c r="D49" s="40">
        <f>+D50</f>
        <v>2000000</v>
      </c>
      <c r="E49" s="40"/>
      <c r="F49" s="40"/>
    </row>
    <row r="50" spans="1:7" s="3" customFormat="1" ht="85.15" customHeight="1" x14ac:dyDescent="0.3">
      <c r="A50" s="12">
        <v>22080400</v>
      </c>
      <c r="B50" s="11" t="s">
        <v>57</v>
      </c>
      <c r="C50" s="42">
        <f t="shared" si="0"/>
        <v>2000000</v>
      </c>
      <c r="D50" s="43">
        <v>2000000</v>
      </c>
      <c r="E50" s="43"/>
      <c r="F50" s="43"/>
    </row>
    <row r="51" spans="1:7" s="3" customFormat="1" ht="137.44999999999999" customHeight="1" x14ac:dyDescent="0.3">
      <c r="A51" s="19">
        <v>22130000</v>
      </c>
      <c r="B51" s="15" t="s">
        <v>72</v>
      </c>
      <c r="C51" s="39">
        <f t="shared" si="0"/>
        <v>121100</v>
      </c>
      <c r="D51" s="40">
        <v>121100</v>
      </c>
      <c r="E51" s="40"/>
      <c r="F51" s="40"/>
    </row>
    <row r="52" spans="1:7" s="4" customFormat="1" ht="38.450000000000003" customHeight="1" x14ac:dyDescent="0.3">
      <c r="A52" s="8">
        <v>24000000</v>
      </c>
      <c r="B52" s="15" t="s">
        <v>8</v>
      </c>
      <c r="C52" s="39">
        <f t="shared" ref="C52:C63" si="1">+D52+E52</f>
        <v>1030000</v>
      </c>
      <c r="D52" s="40">
        <f>+D53+D54</f>
        <v>900000</v>
      </c>
      <c r="E52" s="40">
        <f>+E53+E54</f>
        <v>130000</v>
      </c>
      <c r="F52" s="40">
        <f>+F53+F54</f>
        <v>0</v>
      </c>
    </row>
    <row r="53" spans="1:7" s="3" customFormat="1" ht="27" customHeight="1" x14ac:dyDescent="0.3">
      <c r="A53" s="12">
        <v>24060300</v>
      </c>
      <c r="B53" s="13" t="s">
        <v>47</v>
      </c>
      <c r="C53" s="42">
        <f t="shared" si="1"/>
        <v>900000</v>
      </c>
      <c r="D53" s="42">
        <v>900000</v>
      </c>
      <c r="E53" s="42"/>
      <c r="F53" s="42"/>
    </row>
    <row r="54" spans="1:7" s="3" customFormat="1" ht="81" customHeight="1" x14ac:dyDescent="0.3">
      <c r="A54" s="12">
        <v>24062100</v>
      </c>
      <c r="B54" s="13" t="s">
        <v>74</v>
      </c>
      <c r="C54" s="42">
        <f t="shared" si="1"/>
        <v>130000</v>
      </c>
      <c r="D54" s="42"/>
      <c r="E54" s="42">
        <v>130000</v>
      </c>
      <c r="F54" s="42"/>
    </row>
    <row r="55" spans="1:7" s="4" customFormat="1" ht="38.450000000000003" customHeight="1" x14ac:dyDescent="0.3">
      <c r="A55" s="8">
        <v>25000000</v>
      </c>
      <c r="B55" s="15" t="s">
        <v>11</v>
      </c>
      <c r="C55" s="39">
        <f t="shared" si="1"/>
        <v>131621785</v>
      </c>
      <c r="D55" s="39"/>
      <c r="E55" s="39">
        <f>+E56+E61</f>
        <v>131621785</v>
      </c>
      <c r="F55" s="39"/>
    </row>
    <row r="56" spans="1:7" s="3" customFormat="1" ht="70.150000000000006" customHeight="1" x14ac:dyDescent="0.3">
      <c r="A56" s="19">
        <v>25010000</v>
      </c>
      <c r="B56" s="18" t="s">
        <v>48</v>
      </c>
      <c r="C56" s="39">
        <f t="shared" si="1"/>
        <v>95676016</v>
      </c>
      <c r="D56" s="39"/>
      <c r="E56" s="39">
        <f>+E57+E58+E59+E60</f>
        <v>95676016</v>
      </c>
      <c r="F56" s="42"/>
    </row>
    <row r="57" spans="1:7" s="3" customFormat="1" ht="60.6" customHeight="1" x14ac:dyDescent="0.3">
      <c r="A57" s="12">
        <v>25010100</v>
      </c>
      <c r="B57" s="13" t="s">
        <v>49</v>
      </c>
      <c r="C57" s="42">
        <f t="shared" si="1"/>
        <v>65168296</v>
      </c>
      <c r="D57" s="42"/>
      <c r="E57" s="42">
        <v>65168296</v>
      </c>
      <c r="F57" s="42"/>
    </row>
    <row r="58" spans="1:7" s="3" customFormat="1" ht="61.15" customHeight="1" x14ac:dyDescent="0.3">
      <c r="A58" s="12">
        <v>25010200</v>
      </c>
      <c r="B58" s="13" t="s">
        <v>50</v>
      </c>
      <c r="C58" s="42">
        <f t="shared" si="1"/>
        <v>27475156</v>
      </c>
      <c r="D58" s="42"/>
      <c r="E58" s="42">
        <v>27475156</v>
      </c>
      <c r="F58" s="42"/>
    </row>
    <row r="59" spans="1:7" s="3" customFormat="1" ht="60.6" customHeight="1" x14ac:dyDescent="0.3">
      <c r="A59" s="12">
        <v>25010300</v>
      </c>
      <c r="B59" s="13" t="s">
        <v>51</v>
      </c>
      <c r="C59" s="42">
        <f t="shared" si="1"/>
        <v>2623626</v>
      </c>
      <c r="D59" s="42"/>
      <c r="E59" s="42">
        <v>2623626</v>
      </c>
      <c r="F59" s="42"/>
    </row>
    <row r="60" spans="1:7" s="3" customFormat="1" ht="69" customHeight="1" x14ac:dyDescent="0.3">
      <c r="A60" s="12">
        <v>25010400</v>
      </c>
      <c r="B60" s="13" t="s">
        <v>52</v>
      </c>
      <c r="C60" s="42">
        <f t="shared" si="1"/>
        <v>408938</v>
      </c>
      <c r="D60" s="42"/>
      <c r="E60" s="42">
        <v>408938</v>
      </c>
      <c r="F60" s="42"/>
    </row>
    <row r="61" spans="1:7" s="3" customFormat="1" ht="39.6" customHeight="1" x14ac:dyDescent="0.3">
      <c r="A61" s="19">
        <v>25020000</v>
      </c>
      <c r="B61" s="18" t="s">
        <v>82</v>
      </c>
      <c r="C61" s="39">
        <f t="shared" si="1"/>
        <v>35945769</v>
      </c>
      <c r="D61" s="39"/>
      <c r="E61" s="39">
        <f>+E62+E63</f>
        <v>35945769</v>
      </c>
      <c r="F61" s="42"/>
    </row>
    <row r="62" spans="1:7" s="3" customFormat="1" ht="60.6" customHeight="1" x14ac:dyDescent="0.3">
      <c r="A62" s="12">
        <v>25020100</v>
      </c>
      <c r="B62" s="13" t="s">
        <v>53</v>
      </c>
      <c r="C62" s="42">
        <f t="shared" si="1"/>
        <v>2938700</v>
      </c>
      <c r="D62" s="42"/>
      <c r="E62" s="42">
        <v>2938700</v>
      </c>
      <c r="F62" s="42"/>
    </row>
    <row r="63" spans="1:7" s="3" customFormat="1" ht="134.44999999999999" customHeight="1" x14ac:dyDescent="0.3">
      <c r="A63" s="12">
        <v>25020200</v>
      </c>
      <c r="B63" s="13" t="s">
        <v>54</v>
      </c>
      <c r="C63" s="42">
        <f t="shared" si="1"/>
        <v>33007069</v>
      </c>
      <c r="D63" s="42"/>
      <c r="E63" s="42">
        <v>33007069</v>
      </c>
      <c r="F63" s="42"/>
    </row>
    <row r="64" spans="1:7" s="5" customFormat="1" ht="37.9" customHeight="1" x14ac:dyDescent="0.35">
      <c r="A64" s="21"/>
      <c r="B64" s="22" t="s">
        <v>58</v>
      </c>
      <c r="C64" s="45">
        <f>+C39+C8</f>
        <v>1070457635</v>
      </c>
      <c r="D64" s="45">
        <f>+D39+D8</f>
        <v>929580450</v>
      </c>
      <c r="E64" s="45">
        <f>+E39+E8</f>
        <v>140877185</v>
      </c>
      <c r="F64" s="45"/>
      <c r="G64" s="28">
        <f>+C64-E55</f>
        <v>938835850</v>
      </c>
    </row>
    <row r="65" spans="1:9" s="4" customFormat="1" ht="33.6" customHeight="1" x14ac:dyDescent="0.3">
      <c r="A65" s="8">
        <v>40000000</v>
      </c>
      <c r="B65" s="9" t="s">
        <v>2</v>
      </c>
      <c r="C65" s="39">
        <f t="shared" ref="C65:C71" si="2">+D65+E65</f>
        <v>6455806200</v>
      </c>
      <c r="D65" s="46">
        <f>+D66</f>
        <v>5887491900</v>
      </c>
      <c r="E65" s="46">
        <f>+E66</f>
        <v>568314300</v>
      </c>
      <c r="F65" s="46">
        <f>+F66</f>
        <v>0</v>
      </c>
      <c r="H65" s="37"/>
    </row>
    <row r="66" spans="1:9" s="4" customFormat="1" ht="37.9" customHeight="1" x14ac:dyDescent="0.3">
      <c r="A66" s="8">
        <v>41000000</v>
      </c>
      <c r="B66" s="15" t="s">
        <v>12</v>
      </c>
      <c r="C66" s="39">
        <f t="shared" si="2"/>
        <v>6455806200</v>
      </c>
      <c r="D66" s="40">
        <f>+D67+D70+D85</f>
        <v>5887491900</v>
      </c>
      <c r="E66" s="40">
        <f>+E67+E70+E85</f>
        <v>568314300</v>
      </c>
      <c r="F66" s="40">
        <f>+F67+F70+F85</f>
        <v>0</v>
      </c>
    </row>
    <row r="67" spans="1:9" s="4" customFormat="1" ht="37.5" x14ac:dyDescent="0.3">
      <c r="A67" s="8">
        <v>41020000</v>
      </c>
      <c r="B67" s="15" t="s">
        <v>86</v>
      </c>
      <c r="C67" s="39">
        <f t="shared" si="2"/>
        <v>650576100</v>
      </c>
      <c r="D67" s="39">
        <f>+D68+D69</f>
        <v>650576100</v>
      </c>
      <c r="E67" s="39">
        <f>+E68</f>
        <v>0</v>
      </c>
      <c r="F67" s="39">
        <f>+F68</f>
        <v>0</v>
      </c>
      <c r="I67" s="25"/>
    </row>
    <row r="68" spans="1:9" s="3" customFormat="1" ht="30" customHeight="1" x14ac:dyDescent="0.3">
      <c r="A68" s="10">
        <v>41020100</v>
      </c>
      <c r="B68" s="13" t="s">
        <v>59</v>
      </c>
      <c r="C68" s="42">
        <f t="shared" si="2"/>
        <v>52985800</v>
      </c>
      <c r="D68" s="42">
        <v>52985800</v>
      </c>
      <c r="E68" s="42"/>
      <c r="F68" s="42"/>
      <c r="G68" s="4"/>
      <c r="H68" s="4"/>
      <c r="I68" s="25"/>
    </row>
    <row r="69" spans="1:9" s="3" customFormat="1" ht="108" customHeight="1" x14ac:dyDescent="0.3">
      <c r="A69" s="10">
        <v>41020200</v>
      </c>
      <c r="B69" s="13" t="s">
        <v>75</v>
      </c>
      <c r="C69" s="42">
        <f t="shared" si="2"/>
        <v>597590300</v>
      </c>
      <c r="D69" s="42">
        <v>597590300</v>
      </c>
      <c r="E69" s="42"/>
      <c r="F69" s="42"/>
      <c r="G69" s="4"/>
      <c r="H69" s="4"/>
      <c r="I69" s="25"/>
    </row>
    <row r="70" spans="1:9" s="4" customFormat="1" ht="53.45" customHeight="1" x14ac:dyDescent="0.3">
      <c r="A70" s="8">
        <v>41030000</v>
      </c>
      <c r="B70" s="15" t="s">
        <v>85</v>
      </c>
      <c r="C70" s="39">
        <f t="shared" si="2"/>
        <v>5805230100</v>
      </c>
      <c r="D70" s="40">
        <f>SUM(D71:D84)</f>
        <v>5236915800</v>
      </c>
      <c r="E70" s="40">
        <f>SUM(E71:E84)</f>
        <v>568314300</v>
      </c>
      <c r="F70" s="40">
        <f>SUM(F71:F84)</f>
        <v>0</v>
      </c>
      <c r="G70" s="38">
        <f>+C70-C71-C72-C73-C79-C80</f>
        <v>702530600</v>
      </c>
      <c r="H70" s="3"/>
      <c r="I70" s="25"/>
    </row>
    <row r="71" spans="1:9" s="3" customFormat="1" ht="310.14999999999998" customHeight="1" x14ac:dyDescent="0.3">
      <c r="A71" s="10">
        <v>41030600</v>
      </c>
      <c r="B71" s="11" t="s">
        <v>80</v>
      </c>
      <c r="C71" s="42">
        <f t="shared" si="2"/>
        <v>2236330500</v>
      </c>
      <c r="D71" s="42">
        <v>2236330500</v>
      </c>
      <c r="E71" s="43"/>
      <c r="F71" s="43"/>
      <c r="G71" s="38">
        <f>+C71+C72+C73</f>
        <v>3911604600</v>
      </c>
      <c r="I71" s="25"/>
    </row>
    <row r="72" spans="1:9" s="3" customFormat="1" ht="301.89999999999998" customHeight="1" x14ac:dyDescent="0.3">
      <c r="A72" s="10">
        <v>41030800</v>
      </c>
      <c r="B72" s="11" t="s">
        <v>94</v>
      </c>
      <c r="C72" s="42">
        <f t="shared" ref="C72:C86" si="3">+D72+E72</f>
        <v>1562713200</v>
      </c>
      <c r="D72" s="42">
        <v>1562713200</v>
      </c>
      <c r="E72" s="43"/>
      <c r="F72" s="43"/>
      <c r="G72" s="4"/>
      <c r="H72" s="4"/>
      <c r="I72" s="25"/>
    </row>
    <row r="73" spans="1:9" s="3" customFormat="1" ht="101.45" customHeight="1" x14ac:dyDescent="0.3">
      <c r="A73" s="10">
        <v>41031000</v>
      </c>
      <c r="B73" s="11" t="s">
        <v>76</v>
      </c>
      <c r="C73" s="42">
        <f t="shared" si="3"/>
        <v>112560900</v>
      </c>
      <c r="D73" s="42">
        <v>112560900</v>
      </c>
      <c r="E73" s="43"/>
      <c r="F73" s="43"/>
      <c r="I73" s="25"/>
    </row>
    <row r="74" spans="1:9" s="3" customFormat="1" ht="98.45" customHeight="1" x14ac:dyDescent="0.3">
      <c r="A74" s="10">
        <v>41032600</v>
      </c>
      <c r="B74" s="11" t="s">
        <v>61</v>
      </c>
      <c r="C74" s="42">
        <f>+D74+E74</f>
        <v>4551100</v>
      </c>
      <c r="D74" s="42">
        <v>4551100</v>
      </c>
      <c r="E74" s="43"/>
      <c r="F74" s="43"/>
      <c r="I74" s="25"/>
    </row>
    <row r="75" spans="1:9" s="3" customFormat="1" ht="98.45" customHeight="1" x14ac:dyDescent="0.3">
      <c r="A75" s="10">
        <v>41033300</v>
      </c>
      <c r="B75" s="11" t="s">
        <v>91</v>
      </c>
      <c r="C75" s="42">
        <f>+D75+E75</f>
        <v>42363400</v>
      </c>
      <c r="D75" s="42">
        <v>42363400</v>
      </c>
      <c r="E75" s="43"/>
      <c r="F75" s="43"/>
      <c r="I75" s="25"/>
    </row>
    <row r="76" spans="1:9" s="3" customFormat="1" ht="81.599999999999994" customHeight="1" x14ac:dyDescent="0.3">
      <c r="A76" s="10">
        <v>41033500</v>
      </c>
      <c r="B76" s="11" t="s">
        <v>81</v>
      </c>
      <c r="C76" s="42">
        <f t="shared" si="3"/>
        <v>11538500</v>
      </c>
      <c r="D76" s="42">
        <v>11538500</v>
      </c>
      <c r="E76" s="43"/>
      <c r="F76" s="43"/>
      <c r="I76" s="25"/>
    </row>
    <row r="77" spans="1:9" s="3" customFormat="1" ht="85.9" customHeight="1" x14ac:dyDescent="0.3">
      <c r="A77" s="10">
        <v>41033600</v>
      </c>
      <c r="B77" s="11" t="s">
        <v>73</v>
      </c>
      <c r="C77" s="42">
        <f t="shared" si="3"/>
        <v>8245100</v>
      </c>
      <c r="D77" s="42">
        <v>8245100</v>
      </c>
      <c r="E77" s="43"/>
      <c r="F77" s="43"/>
      <c r="I77" s="25"/>
    </row>
    <row r="78" spans="1:9" ht="104.45" customHeight="1" x14ac:dyDescent="0.3">
      <c r="A78" s="10">
        <v>41033700</v>
      </c>
      <c r="B78" s="11" t="s">
        <v>60</v>
      </c>
      <c r="C78" s="42">
        <f t="shared" si="3"/>
        <v>625700</v>
      </c>
      <c r="D78" s="42">
        <v>625700</v>
      </c>
      <c r="E78" s="43"/>
      <c r="F78" s="43"/>
      <c r="G78" s="3"/>
      <c r="H78" s="3"/>
      <c r="I78" s="25"/>
    </row>
    <row r="79" spans="1:9" ht="66" customHeight="1" x14ac:dyDescent="0.3">
      <c r="A79" s="10">
        <v>41033900</v>
      </c>
      <c r="B79" s="11" t="s">
        <v>78</v>
      </c>
      <c r="C79" s="42">
        <f t="shared" si="3"/>
        <v>236286800</v>
      </c>
      <c r="D79" s="42">
        <v>236286800</v>
      </c>
      <c r="E79" s="43"/>
      <c r="F79" s="43"/>
      <c r="G79" s="3"/>
      <c r="H79" s="3"/>
      <c r="I79" s="25"/>
    </row>
    <row r="80" spans="1:9" ht="66" customHeight="1" x14ac:dyDescent="0.3">
      <c r="A80" s="10">
        <v>41034200</v>
      </c>
      <c r="B80" s="11" t="s">
        <v>79</v>
      </c>
      <c r="C80" s="42">
        <f t="shared" si="3"/>
        <v>954808100</v>
      </c>
      <c r="D80" s="42">
        <v>954808100</v>
      </c>
      <c r="E80" s="43"/>
      <c r="F80" s="43"/>
      <c r="I80" s="25"/>
    </row>
    <row r="81" spans="1:9" ht="158.44999999999999" customHeight="1" x14ac:dyDescent="0.3">
      <c r="A81" s="10">
        <v>41034400</v>
      </c>
      <c r="B81" s="11" t="s">
        <v>95</v>
      </c>
      <c r="C81" s="42">
        <f t="shared" si="3"/>
        <v>25597100</v>
      </c>
      <c r="D81" s="42">
        <v>25597100</v>
      </c>
      <c r="E81" s="43"/>
      <c r="F81" s="43"/>
      <c r="I81" s="25"/>
    </row>
    <row r="82" spans="1:9" ht="115.9" customHeight="1" x14ac:dyDescent="0.3">
      <c r="A82" s="10">
        <v>41035400</v>
      </c>
      <c r="B82" s="11" t="s">
        <v>90</v>
      </c>
      <c r="C82" s="42">
        <f t="shared" si="3"/>
        <v>13212800</v>
      </c>
      <c r="D82" s="42">
        <v>13212800</v>
      </c>
      <c r="E82" s="43"/>
      <c r="F82" s="43"/>
      <c r="I82" s="25"/>
    </row>
    <row r="83" spans="1:9" s="4" customFormat="1" ht="237.6" customHeight="1" x14ac:dyDescent="0.3">
      <c r="A83" s="10">
        <v>41035800</v>
      </c>
      <c r="B83" s="23" t="s">
        <v>93</v>
      </c>
      <c r="C83" s="42">
        <f t="shared" si="3"/>
        <v>28082600</v>
      </c>
      <c r="D83" s="42">
        <v>28082600</v>
      </c>
      <c r="E83" s="42"/>
      <c r="F83" s="42"/>
      <c r="G83" s="1"/>
      <c r="H83" s="1"/>
      <c r="I83" s="25"/>
    </row>
    <row r="84" spans="1:9" s="4" customFormat="1" ht="135.6" customHeight="1" x14ac:dyDescent="0.3">
      <c r="A84" s="10">
        <v>41037300</v>
      </c>
      <c r="B84" s="11" t="s">
        <v>83</v>
      </c>
      <c r="C84" s="42">
        <f>+D84+E84</f>
        <v>568314300</v>
      </c>
      <c r="D84" s="42"/>
      <c r="E84" s="43">
        <v>568314300</v>
      </c>
      <c r="F84" s="43"/>
      <c r="I84" s="25"/>
    </row>
    <row r="85" spans="1:9" s="4" customFormat="1" ht="52.9" hidden="1" customHeight="1" x14ac:dyDescent="0.3">
      <c r="A85" s="8">
        <v>41050000</v>
      </c>
      <c r="B85" s="15" t="s">
        <v>84</v>
      </c>
      <c r="C85" s="39">
        <f t="shared" si="3"/>
        <v>0</v>
      </c>
      <c r="D85" s="39">
        <f>+D86</f>
        <v>0</v>
      </c>
      <c r="E85" s="39">
        <f>+E86</f>
        <v>0</v>
      </c>
      <c r="F85" s="39">
        <f>+F86</f>
        <v>0</v>
      </c>
      <c r="I85" s="25"/>
    </row>
    <row r="86" spans="1:9" s="4" customFormat="1" ht="62.45" hidden="1" customHeight="1" x14ac:dyDescent="0.3">
      <c r="A86" s="10">
        <v>41053900</v>
      </c>
      <c r="B86" s="11" t="s">
        <v>87</v>
      </c>
      <c r="C86" s="42">
        <f t="shared" si="3"/>
        <v>0</v>
      </c>
      <c r="D86" s="42"/>
      <c r="E86" s="43"/>
      <c r="F86" s="43"/>
      <c r="I86" s="25"/>
    </row>
    <row r="87" spans="1:9" s="4" customFormat="1" ht="27.75" customHeight="1" x14ac:dyDescent="0.3">
      <c r="A87" s="8"/>
      <c r="B87" s="15" t="s">
        <v>101</v>
      </c>
      <c r="C87" s="39">
        <f>+D87+E87</f>
        <v>7526263835</v>
      </c>
      <c r="D87" s="40">
        <f>+D64+D65</f>
        <v>6817072350</v>
      </c>
      <c r="E87" s="40">
        <f>+E64+E65</f>
        <v>709191485</v>
      </c>
      <c r="F87" s="40">
        <f>+F64+F65</f>
        <v>0</v>
      </c>
      <c r="I87" s="25"/>
    </row>
    <row r="88" spans="1:9" ht="25.5" customHeight="1" x14ac:dyDescent="0.3">
      <c r="C88" s="26"/>
      <c r="D88" s="26"/>
      <c r="E88" s="35"/>
      <c r="G88" s="4"/>
      <c r="H88" s="4"/>
    </row>
    <row r="89" spans="1:9" ht="33.6" customHeight="1" x14ac:dyDescent="0.3">
      <c r="C89" s="29">
        <f>+C65+C64</f>
        <v>7526263835</v>
      </c>
      <c r="D89" s="29">
        <f>+D65+D64</f>
        <v>6817072350</v>
      </c>
      <c r="E89" s="29">
        <f>+E65+E64</f>
        <v>709191485</v>
      </c>
      <c r="F89" s="29">
        <v>0</v>
      </c>
    </row>
    <row r="90" spans="1:9" x14ac:dyDescent="0.3">
      <c r="C90" s="26">
        <f>+C87-C89</f>
        <v>0</v>
      </c>
      <c r="D90" s="26"/>
      <c r="E90" s="26"/>
      <c r="F90" s="26"/>
    </row>
    <row r="91" spans="1:9" x14ac:dyDescent="0.3">
      <c r="C91" s="27">
        <f>+C87-C89</f>
        <v>0</v>
      </c>
      <c r="D91" s="27">
        <f>+D87-D89</f>
        <v>0</v>
      </c>
      <c r="E91" s="27">
        <f>+E87-E89</f>
        <v>0</v>
      </c>
      <c r="F91" s="27">
        <f>+F87-F89</f>
        <v>0</v>
      </c>
    </row>
    <row r="93" spans="1:9" x14ac:dyDescent="0.3">
      <c r="E93" s="36"/>
    </row>
  </sheetData>
  <mergeCells count="8">
    <mergeCell ref="D1:F2"/>
    <mergeCell ref="D3:F3"/>
    <mergeCell ref="A4:E4"/>
    <mergeCell ref="E6:F6"/>
    <mergeCell ref="C6:C7"/>
    <mergeCell ref="D6:D7"/>
    <mergeCell ref="A6:A7"/>
    <mergeCell ref="B6:B7"/>
  </mergeCells>
  <phoneticPr fontId="1" type="noConversion"/>
  <printOptions horizontalCentered="1"/>
  <pageMargins left="0.15748031496062992" right="0.19685039370078741" top="0.19685039370078741" bottom="0.19685039370078741" header="0" footer="0"/>
  <pageSetup paperSize="9" scale="60" fitToHeight="3" orientation="portrait" verticalDpi="300" r:id="rId1"/>
  <headerFooter alignWithMargins="0"/>
  <rowBreaks count="3" manualBreakCount="3">
    <brk id="22" max="5" man="1"/>
    <brk id="45" max="5" man="1"/>
    <brk id="6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дод 1 29.11</vt:lpstr>
      <vt:lpstr>'дод 1 29.11'!Заголовки_для_друку</vt:lpstr>
      <vt:lpstr>'дод 1 29.11'!Область_друку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Качаєнко Олена Андріївна</dc:creator>
  <cp:lastModifiedBy>Войтович</cp:lastModifiedBy>
  <cp:lastPrinted>2019-02-22T12:40:05Z</cp:lastPrinted>
  <dcterms:created xsi:type="dcterms:W3CDTF">2014-01-17T10:52:16Z</dcterms:created>
  <dcterms:modified xsi:type="dcterms:W3CDTF">2019-02-25T07:33:07Z</dcterms:modified>
</cp:coreProperties>
</file>