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27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'113067'!$A$2:$AF$82</definedName>
  </definedNames>
  <calcPr fullCalcOnLoad="1"/>
</workbook>
</file>

<file path=xl/sharedStrings.xml><?xml version="1.0" encoding="utf-8"?>
<sst xmlns="http://schemas.openxmlformats.org/spreadsheetml/2006/main" count="163" uniqueCount="153">
  <si>
    <t>м. Хмельницький</t>
  </si>
  <si>
    <t>м. Кам.-Подільський</t>
  </si>
  <si>
    <t>м. Нетішин</t>
  </si>
  <si>
    <t>м. Славута</t>
  </si>
  <si>
    <t>м. Старокостянтинів</t>
  </si>
  <si>
    <t>м. Шепетівка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</si>
  <si>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</si>
  <si>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</si>
  <si>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</si>
  <si>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</si>
  <si>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</si>
  <si>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Ізяславський</t>
  </si>
  <si>
    <t>Кам'янець-Подільський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</si>
  <si>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</si>
  <si>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</si>
  <si>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</si>
  <si>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</si>
  <si>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</si>
  <si>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Старокостянтинівський</t>
  </si>
  <si>
    <t>Старосинявський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</si>
  <si>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</si>
  <si>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</si>
  <si>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</si>
  <si>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</si>
  <si>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</si>
  <si>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>Дунаєвецький</t>
  </si>
  <si>
    <t>Код бюджету</t>
  </si>
  <si>
    <t>Назва місцевого бюджету адміністративно-територіальної одиниці</t>
  </si>
  <si>
    <t>22201000000</t>
  </si>
  <si>
    <t>22202000000</t>
  </si>
  <si>
    <t>22301000000</t>
  </si>
  <si>
    <t>22501000000</t>
  </si>
  <si>
    <t>отг. Берездівська  (Славутський район)</t>
  </si>
  <si>
    <t>22502000000</t>
  </si>
  <si>
    <t>отг. Війтовецька  (Волочиський район)</t>
  </si>
  <si>
    <t>22503000000</t>
  </si>
  <si>
    <t>отг. Волочиська  (Волочиський район)</t>
  </si>
  <si>
    <t>22504000000</t>
  </si>
  <si>
    <t>22505000000</t>
  </si>
  <si>
    <t>отг. Гвардійська  (Хмельницький район)</t>
  </si>
  <si>
    <t>22506000000</t>
  </si>
  <si>
    <t>отг. Гуменецька  (Кам`янець-Подільський район)</t>
  </si>
  <si>
    <t>22507000000</t>
  </si>
  <si>
    <t>отг. Дунаєвецька міська (Дунаєвецький район)</t>
  </si>
  <si>
    <t>22508000000</t>
  </si>
  <si>
    <t>отг. Дунаєвецька селищна (Дунаєвецький район)</t>
  </si>
  <si>
    <t>22509000000</t>
  </si>
  <si>
    <t>отг. Китайгородська  (Кам`янець-Подільський район)</t>
  </si>
  <si>
    <t>22510000000</t>
  </si>
  <si>
    <t>отг. Колибаївська  (Кам`янець-Подільський район)</t>
  </si>
  <si>
    <t>22511000000</t>
  </si>
  <si>
    <t>отг. Летичівська  (Летичівський район)</t>
  </si>
  <si>
    <t>22512000000</t>
  </si>
  <si>
    <t>отг. Лісовогринівецька  (Хмельницький район)</t>
  </si>
  <si>
    <t>22513000000</t>
  </si>
  <si>
    <t>отг. Маківська  (Дунаєвецький район)</t>
  </si>
  <si>
    <t>22514000000</t>
  </si>
  <si>
    <t>отг. Меджибізька  (Летичівський район)</t>
  </si>
  <si>
    <t>22515000000</t>
  </si>
  <si>
    <t>отг. Наркевицька  (Волочиський район)</t>
  </si>
  <si>
    <t>22516000000</t>
  </si>
  <si>
    <t>отг. Новоушицька  (Новоушицький район)</t>
  </si>
  <si>
    <t>22517000000</t>
  </si>
  <si>
    <t>отг. Полонська  (Полонський район)</t>
  </si>
  <si>
    <t>22518000000</t>
  </si>
  <si>
    <t>отг. Понінківська  (Полонський район)</t>
  </si>
  <si>
    <t>22519000000</t>
  </si>
  <si>
    <t>отг. Розсошанська  (Хмельницький район)</t>
  </si>
  <si>
    <t>22520000000</t>
  </si>
  <si>
    <t>отг. Сатанівська  (Городоцький район)</t>
  </si>
  <si>
    <t>22521000000</t>
  </si>
  <si>
    <t>отг. Старосинявська  (Старосинявський район)</t>
  </si>
  <si>
    <t>22522000000</t>
  </si>
  <si>
    <t>отг. Чорноострівська  (Хмельницький район)</t>
  </si>
  <si>
    <t>22523000000</t>
  </si>
  <si>
    <t>отг Чемеровецька  (Чемеровецький район)</t>
  </si>
  <si>
    <t>отг Гуківська  (Чемеровецький район)</t>
  </si>
  <si>
    <t>22525000000</t>
  </si>
  <si>
    <t>отг Ленковецька  (Шепетівський район)</t>
  </si>
  <si>
    <t>22526000000</t>
  </si>
  <si>
    <t>отг Судилківська  (Шепетівський район)</t>
  </si>
  <si>
    <t>отг. Ганнопільська  (Славутський район)</t>
  </si>
  <si>
    <t>22527000000</t>
  </si>
  <si>
    <t>отг. Городоцька  (Городоцький район)</t>
  </si>
  <si>
    <t>22528000000</t>
  </si>
  <si>
    <t>отг.Слобідсько-Кульчієвецька   (Кам’янець-Подільський район)</t>
  </si>
  <si>
    <t>22529000000</t>
  </si>
  <si>
    <t>отг. Антонінська  (Красилівський район)</t>
  </si>
  <si>
    <t>22530000000</t>
  </si>
  <si>
    <t>отг.Красилівська   (Красилівський район)</t>
  </si>
  <si>
    <t>22531000000</t>
  </si>
  <si>
    <t>отг. Олешинська  (Хмельницький район)</t>
  </si>
  <si>
    <t>22532000000</t>
  </si>
  <si>
    <t>отг. Солобковецька  (Ярмолинецький район)</t>
  </si>
  <si>
    <t>22533000000</t>
  </si>
  <si>
    <t>отг. Грицівська  (Шепетівський та Полонський райони)</t>
  </si>
  <si>
    <t>22534000000</t>
  </si>
  <si>
    <t>отг Вовковинецька (Деражнянський район)</t>
  </si>
  <si>
    <t>22535000000</t>
  </si>
  <si>
    <t>отг  Смотрицька  (Дунаєвецький район)</t>
  </si>
  <si>
    <t>22536000000</t>
  </si>
  <si>
    <t>отг Жванецька (Кам’янець-Подільський район)</t>
  </si>
  <si>
    <t>22537000000</t>
  </si>
  <si>
    <t>отг Староушицька   (Кам’янець-Подільський район)</t>
  </si>
  <si>
    <t>22538000000</t>
  </si>
  <si>
    <t>отг Крупецька   (Славутський район)</t>
  </si>
  <si>
    <t>22539000000</t>
  </si>
  <si>
    <t>отг Баламутівська (Ярмолинецький район)</t>
  </si>
  <si>
    <t>Міжбюджетні трансферти на 2019 рік</t>
  </si>
  <si>
    <t>Трансферти іншим бюджетам</t>
  </si>
  <si>
    <t>субвенції</t>
  </si>
  <si>
    <t>дотація на:</t>
  </si>
  <si>
    <t>загального фонду на:</t>
  </si>
  <si>
    <t>Бюджет Білогірської селищної об’єднаної територіальної громади</t>
  </si>
  <si>
    <t>Бюджет Шаровечківської сільської об’єднаної територіальної громади</t>
  </si>
  <si>
    <t>Бюджет Новоставецької сільської об’єднаної територіальної громади</t>
  </si>
  <si>
    <t>Бюджет Улашанівської сільської об’єднаної територіальної громади</t>
  </si>
  <si>
    <t>Бюджет Ямпільської селищної об’єднаної територіальної громади</t>
  </si>
  <si>
    <t>УСЬОГО</t>
  </si>
  <si>
    <t>(грн)</t>
  </si>
  <si>
    <t xml:space="preserve"> здійснення переданих з державного бюджету видатків з утримання закладів освіти та охорони здоров'я за рахунок відповідної додаткової дотації з
державного бюджету</t>
  </si>
  <si>
    <t>здійснення переданих
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</si>
  <si>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 xml:space="preserve">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</si>
  <si>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</si>
  <si>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здійснення переданих видатків у сфері охорони здоров’я за рахунок коштів медичної субвенції (цільові видатки для медичного обслуговування внутрішньо переміщених осіб)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</si>
  <si>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</si>
  <si>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Додаток 5</t>
  </si>
  <si>
    <t>пільгове медичне обслуговування осіб, які постраждали внаслідок Чорнобильської катастрофи за рахунок іншої субвенції з обласного бюджету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</si>
  <si>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 за рахунок іншої субвенції з обласного бюджету</t>
  </si>
  <si>
    <t xml:space="preserve"> встановлення телефонів особам з інвалідністю І і ІІ груп за рахунок іншої субвенції з обласного бюджету</t>
  </si>
  <si>
    <t>поховання учасників бойових дій та осіб з інвалідністю внаслідок війни за рахунок іншої субвенції з обласного бюджету</t>
  </si>
  <si>
    <t>забезпечення медикаментами відділень Хмельницької міської дитячої лікарні за рахунок іншої субвенції з обласного бюджету</t>
  </si>
  <si>
    <t>надання державної підтримки особам з особливими освітніми потребами за рахунок відповідної субвенції з державного бюджету  (видатки споживання)</t>
  </si>
  <si>
    <t>надання державної підтримки особам з особливими освітніми потребами за рахунок відповідної субвенції з державного бюджету (видатки розвитку)</t>
  </si>
  <si>
    <t xml:space="preserve"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</si>
  <si>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</si>
  <si>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</si>
  <si>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</si>
  <si>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спеціального фонду на:</t>
  </si>
  <si>
    <t>закупівлю україномовних дидактичних матеріалів для закладів загальної середньої освіти з навчання мовами національних меншин за рахунок залишку коштів освітньої субвенції, що утворився на початок бюджетного періоду</t>
  </si>
  <si>
    <t>придбання шкільних автобусів за рахунок залишку коштів освітньої субвенції, що утворився на початок бюджетного періоду</t>
  </si>
  <si>
    <t>оснащення закладів загальної середньої освіти засобами навчання та обладнанням для кабінетів природничо-математичних предметів за рахунок залишку коштів освітньої субвенції, що утворився на початок бюджетного періоду</t>
  </si>
  <si>
    <t>забезпечення належних санітарно-гігієнічних умов у приміщеннях закладів загальної середньої освіти за рахунок залишку коштів освітньої субвенції, що утворився на початок бюджетного періоду</t>
  </si>
  <si>
    <t>придбання медіатек за рахунок залишку коштів освітньої субвенції, що утворився на початок бюджетного періоду</t>
  </si>
  <si>
    <t>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(Обласний територіальний дорожній фонд)</t>
  </si>
  <si>
    <t>заходи з енергозбереження за рахунок іншої субвенції з обласного бюджету</t>
  </si>
  <si>
    <t>соціально-економічний розвиток за рахунок іншої субвенції з обласного бюджету</t>
  </si>
  <si>
    <t>будівництво (реконструкцію) мереж водопостачання та водовідведення за рахунок іншої субвенції з обласного бюджету</t>
  </si>
  <si>
    <t>на лікування хворих на цукровий та нецукровий діабет за рахунок залишку коштів медичної субвенції, що утворився на початок бюджетного періоду</t>
  </si>
  <si>
    <t>здійснення переданих видатків у сфері охорони здоров’я за рахунок коштів медичної субвенції (цільові кошти на лікуванння хворих на хронічну ниркову недостатність методом гемодіалізу)</t>
  </si>
  <si>
    <t>до рішення обласної ради "Про внесення змін до обласного бюджету Хмельницької області на 2019 рік"</t>
  </si>
  <si>
    <t>від ___              2019 року №</t>
  </si>
  <si>
    <t>здійснення природоохоронних заходів (Обласний фонд охорони навколишнього природного середовища)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</si>
</sst>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</numFmts>
  <fonts count="36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name val="Times New Roman"/>
      <family val="1"/>
    </font>
    <font>
      <sz val="10"/>
      <name val="Helv"/>
      <family val="0"/>
    </font>
    <font>
      <sz val="14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5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94" fontId="24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194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194" fontId="23" fillId="0" borderId="0" xfId="0" applyNumberFormat="1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33" applyFont="1" applyFill="1" applyBorder="1" applyAlignment="1">
      <alignment horizontal="left" vertical="center" wrapText="1"/>
      <protection/>
    </xf>
    <xf numFmtId="0" fontId="29" fillId="0" borderId="10" xfId="33" applyFont="1" applyFill="1" applyBorder="1" applyAlignment="1">
      <alignment horizontal="left" vertical="center" wrapText="1"/>
      <protection/>
    </xf>
    <xf numFmtId="0" fontId="30" fillId="0" borderId="0" xfId="0" applyFont="1" applyFill="1" applyAlignment="1">
      <alignment horizontal="center" vertical="center" wrapText="1"/>
    </xf>
    <xf numFmtId="194" fontId="31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3" fontId="31" fillId="0" borderId="0" xfId="0" applyNumberFormat="1" applyFont="1" applyFill="1" applyAlignment="1">
      <alignment horizontal="center" vertical="center" wrapText="1"/>
    </xf>
    <xf numFmtId="0" fontId="31" fillId="17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194" fontId="2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4" fontId="23" fillId="0" borderId="10" xfId="0" applyNumberFormat="1" applyFont="1" applyFill="1" applyBorder="1" applyAlignment="1">
      <alignment horizontal="center" vertical="center" wrapText="1"/>
    </xf>
    <xf numFmtId="188" fontId="2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94" fontId="21" fillId="0" borderId="10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194" fontId="35" fillId="0" borderId="0" xfId="0" applyNumberFormat="1" applyFont="1" applyFill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/>
    </xf>
    <xf numFmtId="194" fontId="3" fillId="0" borderId="11" xfId="0" applyNumberFormat="1" applyFont="1" applyFill="1" applyBorder="1" applyAlignment="1">
      <alignment horizontal="center" vertical="center" wrapText="1"/>
    </xf>
    <xf numFmtId="19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94" fontId="3" fillId="0" borderId="13" xfId="0" applyNumberFormat="1" applyFont="1" applyFill="1" applyBorder="1" applyAlignment="1">
      <alignment horizontal="center" vertical="center" wrapText="1"/>
    </xf>
    <xf numFmtId="188" fontId="3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R107"/>
  <sheetViews>
    <sheetView tabSelected="1" view="pageBreakPreview" zoomScale="75" zoomScaleNormal="75" zoomScaleSheetLayoutView="75" zoomScalePageLayoutView="0" workbookViewId="0" topLeftCell="A1">
      <pane xSplit="2" ySplit="11" topLeftCell="AC8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Y47" sqref="Y47"/>
    </sheetView>
  </sheetViews>
  <sheetFormatPr defaultColWidth="9.140625" defaultRowHeight="12.75"/>
  <cols>
    <col min="1" max="1" width="18.421875" style="2" customWidth="1"/>
    <col min="2" max="2" width="52.00390625" style="2" customWidth="1"/>
    <col min="3" max="3" width="25.140625" style="2" customWidth="1"/>
    <col min="4" max="5" width="26.8515625" style="2" customWidth="1"/>
    <col min="6" max="6" width="27.7109375" style="1" customWidth="1"/>
    <col min="7" max="7" width="76.57421875" style="1" customWidth="1"/>
    <col min="8" max="8" width="79.140625" style="1" customWidth="1"/>
    <col min="9" max="9" width="32.7109375" style="1" customWidth="1"/>
    <col min="10" max="10" width="61.140625" style="1" customWidth="1"/>
    <col min="11" max="11" width="24.8515625" style="1" customWidth="1"/>
    <col min="12" max="12" width="25.140625" style="1" customWidth="1"/>
    <col min="13" max="13" width="22.140625" style="1" customWidth="1"/>
    <col min="14" max="14" width="25.7109375" style="1" customWidth="1"/>
    <col min="15" max="15" width="28.7109375" style="1" customWidth="1"/>
    <col min="16" max="16" width="18.57421875" style="1" customWidth="1"/>
    <col min="17" max="17" width="19.8515625" style="1" customWidth="1"/>
    <col min="18" max="18" width="21.140625" style="1" customWidth="1"/>
    <col min="19" max="19" width="35.421875" style="1" customWidth="1"/>
    <col min="20" max="20" width="27.421875" style="1" customWidth="1"/>
    <col min="21" max="21" width="29.00390625" style="1" customWidth="1"/>
    <col min="22" max="22" width="30.7109375" style="1" customWidth="1"/>
    <col min="23" max="23" width="19.7109375" style="1" customWidth="1"/>
    <col min="24" max="24" width="30.7109375" style="1" customWidth="1"/>
    <col min="25" max="25" width="26.7109375" style="1" customWidth="1"/>
    <col min="26" max="26" width="24.140625" style="1" customWidth="1"/>
    <col min="27" max="27" width="26.421875" style="1" customWidth="1"/>
    <col min="28" max="28" width="22.140625" style="1" customWidth="1"/>
    <col min="29" max="29" width="21.7109375" style="1" customWidth="1"/>
    <col min="30" max="30" width="24.7109375" style="1" customWidth="1"/>
    <col min="31" max="31" width="39.421875" style="1" customWidth="1"/>
    <col min="32" max="32" width="22.421875" style="1" customWidth="1"/>
    <col min="33" max="33" width="22.8515625" style="2" customWidth="1"/>
    <col min="34" max="34" width="19.7109375" style="2" customWidth="1"/>
    <col min="35" max="35" width="16.421875" style="2" bestFit="1" customWidth="1"/>
    <col min="36" max="36" width="10.421875" style="2" bestFit="1" customWidth="1"/>
    <col min="37" max="37" width="13.28125" style="2" bestFit="1" customWidth="1"/>
    <col min="38" max="39" width="9.28125" style="2" bestFit="1" customWidth="1"/>
    <col min="40" max="40" width="10.421875" style="2" bestFit="1" customWidth="1"/>
    <col min="41" max="41" width="12.57421875" style="2" customWidth="1"/>
    <col min="42" max="42" width="11.57421875" style="2" bestFit="1" customWidth="1"/>
    <col min="43" max="43" width="14.421875" style="2" bestFit="1" customWidth="1"/>
    <col min="44" max="44" width="16.421875" style="2" bestFit="1" customWidth="1"/>
    <col min="45" max="45" width="11.57421875" style="2" bestFit="1" customWidth="1"/>
    <col min="46" max="16384" width="9.140625" style="2" customWidth="1"/>
  </cols>
  <sheetData>
    <row r="2" spans="6:33" s="14" customFormat="1" ht="30.75" customHeight="1">
      <c r="F2" s="60" t="s">
        <v>126</v>
      </c>
      <c r="G2" s="60"/>
      <c r="H2" s="16"/>
      <c r="I2" s="16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16"/>
    </row>
    <row r="3" spans="6:33" s="14" customFormat="1" ht="47.25" customHeight="1">
      <c r="F3" s="60" t="s">
        <v>150</v>
      </c>
      <c r="G3" s="60"/>
      <c r="H3" s="16"/>
      <c r="I3" s="1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16"/>
    </row>
    <row r="4" spans="6:33" s="14" customFormat="1" ht="31.5" customHeight="1">
      <c r="F4" s="60" t="s">
        <v>151</v>
      </c>
      <c r="G4" s="60"/>
      <c r="H4" s="16"/>
      <c r="I4" s="1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16"/>
    </row>
    <row r="5" spans="1:32" s="14" customFormat="1" ht="31.5" customHeight="1">
      <c r="A5" s="61" t="s">
        <v>108</v>
      </c>
      <c r="B5" s="61"/>
      <c r="C5" s="61"/>
      <c r="D5" s="61"/>
      <c r="E5" s="61"/>
      <c r="F5" s="61"/>
      <c r="G5" s="61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s="14" customFormat="1" ht="16.5" customHeight="1">
      <c r="A6" s="34"/>
      <c r="B6" s="34"/>
      <c r="C6" s="34"/>
      <c r="D6" s="34"/>
      <c r="E6" s="34"/>
      <c r="F6" s="34"/>
      <c r="G6" s="5" t="s">
        <v>119</v>
      </c>
      <c r="H6" s="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5"/>
    </row>
    <row r="7" spans="1:32" s="35" customFormat="1" ht="25.5" customHeight="1">
      <c r="A7" s="63" t="s">
        <v>26</v>
      </c>
      <c r="B7" s="63" t="s">
        <v>27</v>
      </c>
      <c r="C7" s="51" t="s">
        <v>109</v>
      </c>
      <c r="D7" s="52"/>
      <c r="E7" s="52"/>
      <c r="F7" s="52"/>
      <c r="G7" s="52"/>
      <c r="H7" s="52" t="s">
        <v>109</v>
      </c>
      <c r="I7" s="52"/>
      <c r="J7" s="52"/>
      <c r="K7" s="52" t="s">
        <v>109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3"/>
    </row>
    <row r="8" spans="1:32" s="35" customFormat="1" ht="19.5" customHeight="1">
      <c r="A8" s="63"/>
      <c r="B8" s="63"/>
      <c r="C8" s="58" t="s">
        <v>111</v>
      </c>
      <c r="D8" s="51" t="s">
        <v>110</v>
      </c>
      <c r="E8" s="55"/>
      <c r="F8" s="55"/>
      <c r="G8" s="59"/>
      <c r="H8" s="51" t="s">
        <v>110</v>
      </c>
      <c r="I8" s="55"/>
      <c r="J8" s="55"/>
      <c r="K8" s="52" t="s">
        <v>110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9"/>
      <c r="W8" s="51" t="s">
        <v>110</v>
      </c>
      <c r="X8" s="52"/>
      <c r="Y8" s="52"/>
      <c r="Z8" s="52"/>
      <c r="AA8" s="52"/>
      <c r="AB8" s="52"/>
      <c r="AC8" s="52"/>
      <c r="AD8" s="52"/>
      <c r="AE8" s="53"/>
      <c r="AF8" s="58" t="s">
        <v>118</v>
      </c>
    </row>
    <row r="9" spans="1:32" s="3" customFormat="1" ht="21" customHeight="1">
      <c r="A9" s="63"/>
      <c r="B9" s="63"/>
      <c r="C9" s="58"/>
      <c r="D9" s="56" t="s">
        <v>112</v>
      </c>
      <c r="E9" s="57"/>
      <c r="F9" s="57"/>
      <c r="G9" s="64"/>
      <c r="H9" s="56" t="s">
        <v>112</v>
      </c>
      <c r="I9" s="57"/>
      <c r="J9" s="57"/>
      <c r="K9" s="52" t="s">
        <v>112</v>
      </c>
      <c r="L9" s="52"/>
      <c r="M9" s="52"/>
      <c r="N9" s="52"/>
      <c r="O9" s="52"/>
      <c r="P9" s="52"/>
      <c r="Q9" s="52"/>
      <c r="R9" s="52"/>
      <c r="S9" s="52"/>
      <c r="T9" s="52"/>
      <c r="U9" s="52" t="s">
        <v>112</v>
      </c>
      <c r="V9" s="53"/>
      <c r="W9" s="51" t="s">
        <v>138</v>
      </c>
      <c r="X9" s="52"/>
      <c r="Y9" s="52"/>
      <c r="Z9" s="52"/>
      <c r="AA9" s="52"/>
      <c r="AB9" s="52"/>
      <c r="AC9" s="52"/>
      <c r="AD9" s="52" t="s">
        <v>138</v>
      </c>
      <c r="AE9" s="53"/>
      <c r="AF9" s="58"/>
    </row>
    <row r="10" spans="1:32" s="3" customFormat="1" ht="206.25" customHeight="1">
      <c r="A10" s="63"/>
      <c r="B10" s="63"/>
      <c r="C10" s="3" t="s">
        <v>120</v>
      </c>
      <c r="D10" s="3" t="s">
        <v>121</v>
      </c>
      <c r="E10" s="3" t="s">
        <v>132</v>
      </c>
      <c r="F10" s="43" t="s">
        <v>133</v>
      </c>
      <c r="G10" s="43" t="s">
        <v>134</v>
      </c>
      <c r="H10" s="43" t="s">
        <v>137</v>
      </c>
      <c r="I10" s="43" t="s">
        <v>122</v>
      </c>
      <c r="J10" s="43" t="s">
        <v>135</v>
      </c>
      <c r="K10" s="43" t="s">
        <v>123</v>
      </c>
      <c r="L10" s="43" t="s">
        <v>124</v>
      </c>
      <c r="M10" s="43" t="s">
        <v>125</v>
      </c>
      <c r="N10" s="43" t="s">
        <v>127</v>
      </c>
      <c r="O10" s="43" t="s">
        <v>128</v>
      </c>
      <c r="P10" s="43" t="s">
        <v>129</v>
      </c>
      <c r="Q10" s="43" t="s">
        <v>130</v>
      </c>
      <c r="R10" s="43" t="s">
        <v>131</v>
      </c>
      <c r="S10" s="43" t="s">
        <v>136</v>
      </c>
      <c r="T10" s="43" t="s">
        <v>149</v>
      </c>
      <c r="U10" s="43" t="s">
        <v>148</v>
      </c>
      <c r="V10" s="43" t="s">
        <v>139</v>
      </c>
      <c r="W10" s="43" t="s">
        <v>140</v>
      </c>
      <c r="X10" s="43" t="s">
        <v>141</v>
      </c>
      <c r="Y10" s="43" t="s">
        <v>142</v>
      </c>
      <c r="Z10" s="43" t="s">
        <v>143</v>
      </c>
      <c r="AA10" s="43" t="s">
        <v>147</v>
      </c>
      <c r="AB10" s="43" t="s">
        <v>145</v>
      </c>
      <c r="AC10" s="43" t="s">
        <v>146</v>
      </c>
      <c r="AD10" s="43" t="s">
        <v>152</v>
      </c>
      <c r="AE10" s="43" t="s">
        <v>144</v>
      </c>
      <c r="AF10" s="58"/>
    </row>
    <row r="11" spans="1:32" s="35" customFormat="1" ht="15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3">
        <v>28</v>
      </c>
      <c r="AC11" s="3">
        <v>29</v>
      </c>
      <c r="AD11" s="3">
        <v>30</v>
      </c>
      <c r="AE11" s="3">
        <v>31</v>
      </c>
      <c r="AF11" s="3">
        <v>32</v>
      </c>
    </row>
    <row r="12" spans="1:34" s="35" customFormat="1" ht="30" customHeight="1">
      <c r="A12" s="3" t="s">
        <v>28</v>
      </c>
      <c r="B12" s="26" t="s">
        <v>0</v>
      </c>
      <c r="C12" s="46">
        <v>17381620</v>
      </c>
      <c r="D12" s="46">
        <v>1416600</v>
      </c>
      <c r="E12" s="46">
        <v>3131372</v>
      </c>
      <c r="F12" s="46"/>
      <c r="G12" s="46">
        <v>354029500</v>
      </c>
      <c r="H12" s="46">
        <v>237190900</v>
      </c>
      <c r="I12" s="46">
        <v>49300</v>
      </c>
      <c r="J12" s="46">
        <v>1030700</v>
      </c>
      <c r="K12" s="46">
        <v>8972700</v>
      </c>
      <c r="L12" s="46">
        <v>426500</v>
      </c>
      <c r="M12" s="46">
        <v>1734200</v>
      </c>
      <c r="N12" s="46">
        <v>179080</v>
      </c>
      <c r="O12" s="46">
        <v>135534</v>
      </c>
      <c r="P12" s="46">
        <v>168</v>
      </c>
      <c r="Q12" s="46">
        <v>152280</v>
      </c>
      <c r="R12" s="46">
        <f>500000+2000000</f>
        <v>2500000</v>
      </c>
      <c r="S12" s="46"/>
      <c r="T12" s="46">
        <v>6379416</v>
      </c>
      <c r="U12" s="46">
        <v>1310000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7">
        <f>SUM(C12:AE12)</f>
        <v>636019870</v>
      </c>
      <c r="AG12" s="39"/>
      <c r="AH12" s="40"/>
    </row>
    <row r="13" spans="1:34" s="35" customFormat="1" ht="30" customHeight="1">
      <c r="A13" s="3" t="s">
        <v>29</v>
      </c>
      <c r="B13" s="26" t="s">
        <v>1</v>
      </c>
      <c r="C13" s="46">
        <v>4244710</v>
      </c>
      <c r="D13" s="46">
        <v>1557200</v>
      </c>
      <c r="E13" s="46">
        <v>3560673</v>
      </c>
      <c r="F13" s="46"/>
      <c r="G13" s="46">
        <v>143912200</v>
      </c>
      <c r="H13" s="46">
        <v>99698700</v>
      </c>
      <c r="I13" s="46">
        <v>183100</v>
      </c>
      <c r="J13" s="46">
        <v>813400</v>
      </c>
      <c r="K13" s="46">
        <v>2405000</v>
      </c>
      <c r="L13" s="46">
        <v>170000</v>
      </c>
      <c r="M13" s="46">
        <v>745500</v>
      </c>
      <c r="N13" s="46">
        <v>38393</v>
      </c>
      <c r="O13" s="46">
        <v>24909</v>
      </c>
      <c r="P13" s="46"/>
      <c r="Q13" s="46">
        <v>38070</v>
      </c>
      <c r="R13" s="46"/>
      <c r="S13" s="46"/>
      <c r="T13" s="46"/>
      <c r="U13" s="46">
        <v>351500</v>
      </c>
      <c r="V13" s="46"/>
      <c r="W13" s="46"/>
      <c r="X13" s="46"/>
      <c r="Y13" s="46"/>
      <c r="Z13" s="46"/>
      <c r="AA13" s="46"/>
      <c r="AB13" s="46"/>
      <c r="AC13" s="46"/>
      <c r="AD13" s="46"/>
      <c r="AE13" s="46">
        <v>5412900</v>
      </c>
      <c r="AF13" s="47">
        <f aca="true" t="shared" si="0" ref="AF13:AF76">SUM(C13:AE13)</f>
        <v>263156255</v>
      </c>
      <c r="AG13" s="39"/>
      <c r="AH13" s="40"/>
    </row>
    <row r="14" spans="1:34" s="35" customFormat="1" ht="30" customHeight="1">
      <c r="A14" s="3">
        <v>22203000000</v>
      </c>
      <c r="B14" s="26" t="s">
        <v>2</v>
      </c>
      <c r="C14" s="46">
        <v>1734700</v>
      </c>
      <c r="D14" s="46">
        <v>860000</v>
      </c>
      <c r="E14" s="46">
        <v>227277</v>
      </c>
      <c r="F14" s="46"/>
      <c r="G14" s="46">
        <v>49505800</v>
      </c>
      <c r="H14" s="46">
        <v>3216800</v>
      </c>
      <c r="I14" s="46">
        <v>218400</v>
      </c>
      <c r="J14" s="46">
        <v>507600</v>
      </c>
      <c r="K14" s="46">
        <v>605800</v>
      </c>
      <c r="L14" s="46">
        <v>23700</v>
      </c>
      <c r="M14" s="46">
        <f>58100+35000</f>
        <v>93100</v>
      </c>
      <c r="N14" s="46">
        <v>108605</v>
      </c>
      <c r="O14" s="46">
        <v>23234</v>
      </c>
      <c r="P14" s="46"/>
      <c r="Q14" s="46">
        <v>8460</v>
      </c>
      <c r="R14" s="46"/>
      <c r="S14" s="46"/>
      <c r="T14" s="46"/>
      <c r="U14" s="46">
        <v>88700</v>
      </c>
      <c r="V14" s="46"/>
      <c r="W14" s="46"/>
      <c r="X14" s="46"/>
      <c r="Y14" s="46"/>
      <c r="Z14" s="46"/>
      <c r="AA14" s="46"/>
      <c r="AB14" s="46"/>
      <c r="AC14" s="46">
        <v>3200000</v>
      </c>
      <c r="AD14" s="46"/>
      <c r="AE14" s="46">
        <v>965400</v>
      </c>
      <c r="AF14" s="47">
        <f t="shared" si="0"/>
        <v>61387576</v>
      </c>
      <c r="AG14" s="39"/>
      <c r="AH14" s="40"/>
    </row>
    <row r="15" spans="1:34" s="35" customFormat="1" ht="30" customHeight="1">
      <c r="A15" s="3">
        <v>22204000000</v>
      </c>
      <c r="B15" s="26" t="s">
        <v>3</v>
      </c>
      <c r="C15" s="46">
        <v>2176218</v>
      </c>
      <c r="D15" s="46">
        <v>1082100</v>
      </c>
      <c r="E15" s="46">
        <v>656578</v>
      </c>
      <c r="F15" s="46"/>
      <c r="G15" s="46">
        <v>58175100</v>
      </c>
      <c r="H15" s="46">
        <v>44979400</v>
      </c>
      <c r="I15" s="46">
        <v>1485300</v>
      </c>
      <c r="J15" s="46">
        <v>534900</v>
      </c>
      <c r="K15" s="46"/>
      <c r="L15" s="46"/>
      <c r="M15" s="46"/>
      <c r="N15" s="46">
        <v>24193</v>
      </c>
      <c r="O15" s="46">
        <v>26922</v>
      </c>
      <c r="P15" s="46">
        <v>84</v>
      </c>
      <c r="Q15" s="46">
        <v>18330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>
        <v>6408100</v>
      </c>
      <c r="AF15" s="47">
        <f t="shared" si="0"/>
        <v>115567225</v>
      </c>
      <c r="AG15" s="39"/>
      <c r="AH15" s="40"/>
    </row>
    <row r="16" spans="1:34" s="35" customFormat="1" ht="30" customHeight="1">
      <c r="A16" s="3">
        <v>22205000000</v>
      </c>
      <c r="B16" s="26" t="s">
        <v>4</v>
      </c>
      <c r="C16" s="46">
        <v>1790454</v>
      </c>
      <c r="D16" s="46">
        <v>501300</v>
      </c>
      <c r="E16" s="46">
        <v>176771</v>
      </c>
      <c r="F16" s="46"/>
      <c r="G16" s="46">
        <v>57293900</v>
      </c>
      <c r="H16" s="46">
        <v>58821300</v>
      </c>
      <c r="I16" s="46">
        <v>120100</v>
      </c>
      <c r="J16" s="46">
        <v>373600</v>
      </c>
      <c r="K16" s="46"/>
      <c r="L16" s="46"/>
      <c r="M16" s="46"/>
      <c r="N16" s="46">
        <v>21300</v>
      </c>
      <c r="O16" s="46">
        <v>21559</v>
      </c>
      <c r="P16" s="46"/>
      <c r="Q16" s="46">
        <v>33840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>
        <v>9149000</v>
      </c>
      <c r="AF16" s="47">
        <f t="shared" si="0"/>
        <v>128303124</v>
      </c>
      <c r="AG16" s="39"/>
      <c r="AH16" s="40"/>
    </row>
    <row r="17" spans="1:34" s="35" customFormat="1" ht="30" customHeight="1">
      <c r="A17" s="3">
        <v>22206000000</v>
      </c>
      <c r="B17" s="26" t="s">
        <v>5</v>
      </c>
      <c r="C17" s="46">
        <v>2551804</v>
      </c>
      <c r="D17" s="46">
        <v>830300</v>
      </c>
      <c r="E17" s="46">
        <v>732337</v>
      </c>
      <c r="F17" s="46">
        <v>81000</v>
      </c>
      <c r="G17" s="46">
        <v>73328600</v>
      </c>
      <c r="H17" s="46">
        <v>71180400</v>
      </c>
      <c r="I17" s="46">
        <v>1375000</v>
      </c>
      <c r="J17" s="46">
        <v>775000</v>
      </c>
      <c r="K17" s="46"/>
      <c r="L17" s="46"/>
      <c r="M17" s="46">
        <v>7700</v>
      </c>
      <c r="N17" s="46">
        <v>28400</v>
      </c>
      <c r="O17" s="46">
        <v>34836</v>
      </c>
      <c r="P17" s="46"/>
      <c r="Q17" s="46">
        <v>23970</v>
      </c>
      <c r="R17" s="46"/>
      <c r="S17" s="46"/>
      <c r="T17" s="46"/>
      <c r="U17" s="46"/>
      <c r="V17" s="46">
        <v>80250</v>
      </c>
      <c r="W17" s="46"/>
      <c r="X17" s="46">
        <v>320300</v>
      </c>
      <c r="Y17" s="46"/>
      <c r="Z17" s="46"/>
      <c r="AA17" s="46"/>
      <c r="AB17" s="46"/>
      <c r="AC17" s="46"/>
      <c r="AD17" s="46"/>
      <c r="AE17" s="46">
        <v>5173800</v>
      </c>
      <c r="AF17" s="47">
        <f t="shared" si="0"/>
        <v>156523697</v>
      </c>
      <c r="AG17" s="39"/>
      <c r="AH17" s="40"/>
    </row>
    <row r="18" spans="1:34" s="35" customFormat="1" ht="30" customHeight="1">
      <c r="A18" s="3" t="s">
        <v>30</v>
      </c>
      <c r="B18" s="26" t="s">
        <v>6</v>
      </c>
      <c r="C18" s="46">
        <v>6547282</v>
      </c>
      <c r="D18" s="46">
        <v>446000</v>
      </c>
      <c r="E18" s="46">
        <v>25253</v>
      </c>
      <c r="F18" s="46"/>
      <c r="G18" s="46">
        <v>50563600</v>
      </c>
      <c r="H18" s="46">
        <v>35768300</v>
      </c>
      <c r="I18" s="46">
        <v>3414200</v>
      </c>
      <c r="J18" s="46">
        <v>1285600</v>
      </c>
      <c r="K18" s="46">
        <v>486500</v>
      </c>
      <c r="L18" s="46">
        <v>20800</v>
      </c>
      <c r="M18" s="46">
        <v>146300</v>
      </c>
      <c r="N18" s="46">
        <v>6574</v>
      </c>
      <c r="O18" s="46">
        <v>15320</v>
      </c>
      <c r="P18" s="46"/>
      <c r="Q18" s="46">
        <v>8460</v>
      </c>
      <c r="R18" s="46"/>
      <c r="S18" s="46"/>
      <c r="T18" s="46"/>
      <c r="U18" s="46">
        <v>70000</v>
      </c>
      <c r="V18" s="46"/>
      <c r="W18" s="46"/>
      <c r="X18" s="46">
        <v>1000000</v>
      </c>
      <c r="Y18" s="46"/>
      <c r="Z18" s="46"/>
      <c r="AA18" s="46"/>
      <c r="AB18" s="46"/>
      <c r="AC18" s="46">
        <f>297146</f>
        <v>297146</v>
      </c>
      <c r="AD18" s="46"/>
      <c r="AE18" s="46"/>
      <c r="AF18" s="47">
        <f t="shared" si="0"/>
        <v>100101335</v>
      </c>
      <c r="AG18" s="39"/>
      <c r="AH18" s="40"/>
    </row>
    <row r="19" spans="1:34" s="35" customFormat="1" ht="30" customHeight="1">
      <c r="A19" s="3">
        <v>22302000000</v>
      </c>
      <c r="B19" s="26" t="s">
        <v>7</v>
      </c>
      <c r="C19" s="46">
        <v>10096175</v>
      </c>
      <c r="D19" s="46">
        <v>1187900</v>
      </c>
      <c r="E19" s="46">
        <v>378795</v>
      </c>
      <c r="F19" s="46"/>
      <c r="G19" s="46">
        <v>42272700</v>
      </c>
      <c r="H19" s="46">
        <v>39185400</v>
      </c>
      <c r="I19" s="46">
        <v>3069100</v>
      </c>
      <c r="J19" s="46">
        <v>1360300</v>
      </c>
      <c r="K19" s="46">
        <v>605800</v>
      </c>
      <c r="L19" s="46">
        <v>13300</v>
      </c>
      <c r="M19" s="46">
        <v>180300</v>
      </c>
      <c r="N19" s="46">
        <v>4207</v>
      </c>
      <c r="O19" s="46">
        <v>14184</v>
      </c>
      <c r="P19" s="46"/>
      <c r="Q19" s="46">
        <v>7050</v>
      </c>
      <c r="R19" s="46"/>
      <c r="S19" s="46"/>
      <c r="T19" s="46"/>
      <c r="U19" s="46">
        <v>89400</v>
      </c>
      <c r="V19" s="46"/>
      <c r="W19" s="46"/>
      <c r="X19" s="46"/>
      <c r="Y19" s="46"/>
      <c r="Z19" s="46"/>
      <c r="AA19" s="46">
        <v>1480132</v>
      </c>
      <c r="AB19" s="46"/>
      <c r="AC19" s="46"/>
      <c r="AD19" s="46"/>
      <c r="AE19" s="46"/>
      <c r="AF19" s="47">
        <f t="shared" si="0"/>
        <v>99944743</v>
      </c>
      <c r="AG19" s="39"/>
      <c r="AH19" s="40"/>
    </row>
    <row r="20" spans="1:34" s="35" customFormat="1" ht="30" customHeight="1">
      <c r="A20" s="3">
        <v>22303000000</v>
      </c>
      <c r="B20" s="26" t="s">
        <v>8</v>
      </c>
      <c r="C20" s="46">
        <v>7964967</v>
      </c>
      <c r="D20" s="46"/>
      <c r="E20" s="46">
        <v>25253</v>
      </c>
      <c r="F20" s="46"/>
      <c r="G20" s="46">
        <v>65407400</v>
      </c>
      <c r="H20" s="46">
        <v>84499900</v>
      </c>
      <c r="I20" s="46">
        <v>1405200</v>
      </c>
      <c r="J20" s="46">
        <v>2772100</v>
      </c>
      <c r="K20" s="46">
        <v>1546700</v>
      </c>
      <c r="L20" s="46">
        <v>36100</v>
      </c>
      <c r="M20" s="46">
        <v>86600</v>
      </c>
      <c r="N20" s="46">
        <v>14200</v>
      </c>
      <c r="O20" s="46">
        <v>22189</v>
      </c>
      <c r="P20" s="46"/>
      <c r="Q20" s="46">
        <v>21150</v>
      </c>
      <c r="R20" s="46"/>
      <c r="S20" s="46"/>
      <c r="T20" s="46"/>
      <c r="U20" s="46">
        <v>226100</v>
      </c>
      <c r="V20" s="46"/>
      <c r="W20" s="46"/>
      <c r="X20" s="46"/>
      <c r="Y20" s="46">
        <v>299782</v>
      </c>
      <c r="Z20" s="46"/>
      <c r="AA20" s="46"/>
      <c r="AB20" s="46"/>
      <c r="AC20" s="46"/>
      <c r="AD20" s="46"/>
      <c r="AE20" s="46"/>
      <c r="AF20" s="47">
        <f t="shared" si="0"/>
        <v>164327641</v>
      </c>
      <c r="AG20" s="39"/>
      <c r="AH20" s="40"/>
    </row>
    <row r="21" spans="1:34" s="35" customFormat="1" ht="30" customHeight="1">
      <c r="A21" s="3">
        <v>22304000000</v>
      </c>
      <c r="B21" s="26" t="s">
        <v>9</v>
      </c>
      <c r="C21" s="46">
        <v>8470948</v>
      </c>
      <c r="D21" s="46"/>
      <c r="E21" s="46"/>
      <c r="F21" s="46"/>
      <c r="G21" s="46">
        <v>90412000</v>
      </c>
      <c r="H21" s="46">
        <v>62886800</v>
      </c>
      <c r="I21" s="46">
        <v>3270200</v>
      </c>
      <c r="J21" s="46">
        <v>1131600</v>
      </c>
      <c r="K21" s="46">
        <v>1092300</v>
      </c>
      <c r="L21" s="46">
        <v>35900</v>
      </c>
      <c r="M21" s="46">
        <v>303700</v>
      </c>
      <c r="N21" s="46">
        <v>8941</v>
      </c>
      <c r="O21" s="46">
        <v>42535</v>
      </c>
      <c r="P21" s="46">
        <v>84</v>
      </c>
      <c r="Q21" s="46">
        <v>11280</v>
      </c>
      <c r="R21" s="46"/>
      <c r="S21" s="46"/>
      <c r="T21" s="46"/>
      <c r="U21" s="46">
        <v>160100</v>
      </c>
      <c r="V21" s="46">
        <v>80250</v>
      </c>
      <c r="W21" s="46"/>
      <c r="X21" s="46"/>
      <c r="Y21" s="46"/>
      <c r="Z21" s="46"/>
      <c r="AA21" s="46">
        <v>3440598</v>
      </c>
      <c r="AB21" s="46">
        <v>2000000</v>
      </c>
      <c r="AC21" s="46">
        <f>2383000+1070742</f>
        <v>3453742</v>
      </c>
      <c r="AD21" s="46"/>
      <c r="AE21" s="46"/>
      <c r="AF21" s="47">
        <f t="shared" si="0"/>
        <v>176800978</v>
      </c>
      <c r="AG21" s="39"/>
      <c r="AH21" s="40"/>
    </row>
    <row r="22" spans="1:34" s="35" customFormat="1" ht="30" customHeight="1">
      <c r="A22" s="3">
        <v>22305000000</v>
      </c>
      <c r="B22" s="26" t="s">
        <v>10</v>
      </c>
      <c r="C22" s="46">
        <v>7628467</v>
      </c>
      <c r="D22" s="46">
        <v>448300</v>
      </c>
      <c r="E22" s="46">
        <v>101012</v>
      </c>
      <c r="F22" s="46"/>
      <c r="G22" s="46">
        <v>64725400</v>
      </c>
      <c r="H22" s="46">
        <v>33472900</v>
      </c>
      <c r="I22" s="46">
        <v>4701800</v>
      </c>
      <c r="J22" s="46">
        <v>567000</v>
      </c>
      <c r="K22" s="46">
        <v>835300</v>
      </c>
      <c r="L22" s="46">
        <v>22400</v>
      </c>
      <c r="M22" s="46">
        <v>147800</v>
      </c>
      <c r="N22" s="46">
        <v>7363</v>
      </c>
      <c r="O22" s="46">
        <v>27061</v>
      </c>
      <c r="P22" s="46"/>
      <c r="Q22" s="46">
        <v>11280</v>
      </c>
      <c r="R22" s="46"/>
      <c r="S22" s="46"/>
      <c r="T22" s="46"/>
      <c r="U22" s="46">
        <v>115400</v>
      </c>
      <c r="V22" s="46"/>
      <c r="W22" s="46"/>
      <c r="X22" s="46"/>
      <c r="Y22" s="46"/>
      <c r="Z22" s="46"/>
      <c r="AA22" s="46"/>
      <c r="AB22" s="46"/>
      <c r="AC22" s="46">
        <v>2211000</v>
      </c>
      <c r="AD22" s="46">
        <v>1279084</v>
      </c>
      <c r="AE22" s="46"/>
      <c r="AF22" s="47">
        <f t="shared" si="0"/>
        <v>116301567</v>
      </c>
      <c r="AG22" s="39"/>
      <c r="AH22" s="40"/>
    </row>
    <row r="23" spans="1:34" s="35" customFormat="1" ht="30" customHeight="1">
      <c r="A23" s="3">
        <v>22306000000</v>
      </c>
      <c r="B23" s="26" t="s">
        <v>25</v>
      </c>
      <c r="C23" s="46">
        <v>4696700</v>
      </c>
      <c r="D23" s="46"/>
      <c r="E23" s="46"/>
      <c r="F23" s="46"/>
      <c r="G23" s="46">
        <v>127688200</v>
      </c>
      <c r="H23" s="46">
        <v>88843500</v>
      </c>
      <c r="I23" s="46">
        <v>7695600</v>
      </c>
      <c r="J23" s="46">
        <v>2632000</v>
      </c>
      <c r="K23" s="46">
        <v>1789900</v>
      </c>
      <c r="L23" s="46">
        <v>47300</v>
      </c>
      <c r="M23" s="46"/>
      <c r="N23" s="46">
        <v>24719</v>
      </c>
      <c r="O23" s="46">
        <v>75604</v>
      </c>
      <c r="P23" s="46"/>
      <c r="Q23" s="46">
        <v>16920</v>
      </c>
      <c r="R23" s="46"/>
      <c r="S23" s="46"/>
      <c r="T23" s="46"/>
      <c r="U23" s="46">
        <v>262100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>
        <f t="shared" si="0"/>
        <v>233772543</v>
      </c>
      <c r="AG23" s="39"/>
      <c r="AH23" s="40"/>
    </row>
    <row r="24" spans="1:34" s="35" customFormat="1" ht="30" customHeight="1">
      <c r="A24" s="3">
        <v>22307000000</v>
      </c>
      <c r="B24" s="26" t="s">
        <v>11</v>
      </c>
      <c r="C24" s="46">
        <v>18311788</v>
      </c>
      <c r="D24" s="46">
        <v>817400</v>
      </c>
      <c r="E24" s="46">
        <v>227277</v>
      </c>
      <c r="F24" s="46"/>
      <c r="G24" s="46">
        <v>66977300</v>
      </c>
      <c r="H24" s="46">
        <v>39699000</v>
      </c>
      <c r="I24" s="46">
        <v>11629300</v>
      </c>
      <c r="J24" s="46">
        <v>430400</v>
      </c>
      <c r="K24" s="46">
        <v>1216200</v>
      </c>
      <c r="L24" s="46">
        <v>41600</v>
      </c>
      <c r="M24" s="46">
        <v>340400</v>
      </c>
      <c r="N24" s="46">
        <v>13937</v>
      </c>
      <c r="O24" s="46">
        <v>20976</v>
      </c>
      <c r="P24" s="46"/>
      <c r="Q24" s="46">
        <v>21150</v>
      </c>
      <c r="R24" s="46"/>
      <c r="S24" s="46"/>
      <c r="T24" s="46"/>
      <c r="U24" s="46">
        <v>176100</v>
      </c>
      <c r="V24" s="46"/>
      <c r="W24" s="46"/>
      <c r="X24" s="46"/>
      <c r="Y24" s="46"/>
      <c r="Z24" s="46"/>
      <c r="AA24" s="46">
        <v>1446599</v>
      </c>
      <c r="AB24" s="46"/>
      <c r="AC24" s="46"/>
      <c r="AD24" s="46">
        <v>4911556</v>
      </c>
      <c r="AE24" s="46"/>
      <c r="AF24" s="47">
        <f t="shared" si="0"/>
        <v>146280983</v>
      </c>
      <c r="AG24" s="39"/>
      <c r="AH24" s="40"/>
    </row>
    <row r="25" spans="1:34" s="35" customFormat="1" ht="30" customHeight="1">
      <c r="A25" s="3">
        <v>22308000000</v>
      </c>
      <c r="B25" s="26" t="s">
        <v>12</v>
      </c>
      <c r="C25" s="46">
        <v>12403717</v>
      </c>
      <c r="D25" s="46">
        <v>681500</v>
      </c>
      <c r="E25" s="46">
        <v>101012</v>
      </c>
      <c r="F25" s="46"/>
      <c r="G25" s="46">
        <v>135706000</v>
      </c>
      <c r="H25" s="46">
        <v>74699700</v>
      </c>
      <c r="I25" s="46">
        <v>15695900</v>
      </c>
      <c r="J25" s="46">
        <v>2623500</v>
      </c>
      <c r="K25" s="46">
        <v>1799100</v>
      </c>
      <c r="L25" s="46">
        <v>39600</v>
      </c>
      <c r="M25" s="46">
        <f>405200-7800</f>
        <v>397400</v>
      </c>
      <c r="N25" s="46">
        <v>27349</v>
      </c>
      <c r="O25" s="46">
        <v>27583</v>
      </c>
      <c r="P25" s="46"/>
      <c r="Q25" s="46">
        <v>21150</v>
      </c>
      <c r="R25" s="46"/>
      <c r="S25" s="46"/>
      <c r="T25" s="46"/>
      <c r="U25" s="46">
        <v>254100</v>
      </c>
      <c r="V25" s="46"/>
      <c r="W25" s="46"/>
      <c r="X25" s="46">
        <v>500000</v>
      </c>
      <c r="Y25" s="46"/>
      <c r="Z25" s="46"/>
      <c r="AA25" s="46">
        <v>1000000</v>
      </c>
      <c r="AB25" s="46"/>
      <c r="AC25" s="46"/>
      <c r="AD25" s="46"/>
      <c r="AE25" s="46"/>
      <c r="AF25" s="47">
        <f t="shared" si="0"/>
        <v>245977611</v>
      </c>
      <c r="AG25" s="39"/>
      <c r="AH25" s="40"/>
    </row>
    <row r="26" spans="1:34" s="35" customFormat="1" ht="30" customHeight="1">
      <c r="A26" s="3">
        <v>22309000000</v>
      </c>
      <c r="B26" s="26" t="s">
        <v>13</v>
      </c>
      <c r="C26" s="46">
        <v>17073068</v>
      </c>
      <c r="D26" s="46"/>
      <c r="E26" s="46">
        <v>50506</v>
      </c>
      <c r="F26" s="46"/>
      <c r="G26" s="46">
        <v>107264800</v>
      </c>
      <c r="H26" s="46">
        <v>94269400</v>
      </c>
      <c r="I26" s="46">
        <v>2430800</v>
      </c>
      <c r="J26" s="46">
        <v>1479200</v>
      </c>
      <c r="K26" s="46">
        <v>1165800</v>
      </c>
      <c r="L26" s="46">
        <v>45100</v>
      </c>
      <c r="M26" s="46">
        <v>331400</v>
      </c>
      <c r="N26" s="46">
        <v>23404</v>
      </c>
      <c r="O26" s="46">
        <v>29427</v>
      </c>
      <c r="P26" s="46"/>
      <c r="Q26" s="46">
        <v>14100</v>
      </c>
      <c r="R26" s="46"/>
      <c r="S26" s="46"/>
      <c r="T26" s="46"/>
      <c r="U26" s="46">
        <v>168100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>
        <f t="shared" si="0"/>
        <v>224345105</v>
      </c>
      <c r="AG26" s="39"/>
      <c r="AH26" s="40"/>
    </row>
    <row r="27" spans="1:34" s="35" customFormat="1" ht="30" customHeight="1">
      <c r="A27" s="3">
        <v>22310000000</v>
      </c>
      <c r="B27" s="26" t="s">
        <v>14</v>
      </c>
      <c r="C27" s="46">
        <v>1548300</v>
      </c>
      <c r="D27" s="46"/>
      <c r="E27" s="46"/>
      <c r="F27" s="46"/>
      <c r="G27" s="46">
        <v>49897200</v>
      </c>
      <c r="H27" s="46">
        <v>28163300</v>
      </c>
      <c r="I27" s="46">
        <v>8117500</v>
      </c>
      <c r="J27" s="46">
        <v>1876100</v>
      </c>
      <c r="K27" s="46">
        <v>573700</v>
      </c>
      <c r="L27" s="46">
        <v>36100</v>
      </c>
      <c r="M27" s="46"/>
      <c r="N27" s="46">
        <v>6837</v>
      </c>
      <c r="O27" s="46">
        <v>25724</v>
      </c>
      <c r="P27" s="46"/>
      <c r="Q27" s="46">
        <v>11280</v>
      </c>
      <c r="R27" s="46"/>
      <c r="S27" s="46"/>
      <c r="T27" s="46"/>
      <c r="U27" s="46">
        <v>84100</v>
      </c>
      <c r="V27" s="46"/>
      <c r="W27" s="46"/>
      <c r="X27" s="46"/>
      <c r="Y27" s="46"/>
      <c r="Z27" s="46"/>
      <c r="AA27" s="46"/>
      <c r="AB27" s="46"/>
      <c r="AC27" s="46">
        <v>628000</v>
      </c>
      <c r="AD27" s="46"/>
      <c r="AE27" s="46"/>
      <c r="AF27" s="47">
        <f t="shared" si="0"/>
        <v>90968141</v>
      </c>
      <c r="AG27" s="39"/>
      <c r="AH27" s="40"/>
    </row>
    <row r="28" spans="1:34" s="35" customFormat="1" ht="30" customHeight="1">
      <c r="A28" s="3">
        <v>22311000000</v>
      </c>
      <c r="B28" s="26" t="s">
        <v>15</v>
      </c>
      <c r="C28" s="46">
        <v>4645874</v>
      </c>
      <c r="D28" s="46"/>
      <c r="E28" s="46"/>
      <c r="F28" s="46"/>
      <c r="G28" s="46">
        <v>51887400</v>
      </c>
      <c r="H28" s="46">
        <v>29102900</v>
      </c>
      <c r="I28" s="46">
        <v>5657500</v>
      </c>
      <c r="J28" s="46">
        <v>1335000</v>
      </c>
      <c r="K28" s="46">
        <v>697600</v>
      </c>
      <c r="L28" s="46">
        <v>15500</v>
      </c>
      <c r="M28" s="46"/>
      <c r="N28" s="46">
        <v>6048</v>
      </c>
      <c r="O28" s="46">
        <v>6484</v>
      </c>
      <c r="P28" s="46"/>
      <c r="Q28" s="46">
        <v>8460</v>
      </c>
      <c r="R28" s="46"/>
      <c r="S28" s="46"/>
      <c r="T28" s="46"/>
      <c r="U28" s="46">
        <v>94100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>
        <f t="shared" si="0"/>
        <v>93456866</v>
      </c>
      <c r="AG28" s="39"/>
      <c r="AH28" s="40"/>
    </row>
    <row r="29" spans="1:34" s="35" customFormat="1" ht="30" customHeight="1">
      <c r="A29" s="3">
        <v>22312000000</v>
      </c>
      <c r="B29" s="26" t="s">
        <v>16</v>
      </c>
      <c r="C29" s="46">
        <v>3881654</v>
      </c>
      <c r="D29" s="46"/>
      <c r="E29" s="46">
        <v>25253</v>
      </c>
      <c r="F29" s="46"/>
      <c r="G29" s="46">
        <v>111028600</v>
      </c>
      <c r="H29" s="46">
        <v>61175600</v>
      </c>
      <c r="I29" s="46">
        <v>6965600</v>
      </c>
      <c r="J29" s="46">
        <v>580900</v>
      </c>
      <c r="K29" s="46">
        <v>1197900</v>
      </c>
      <c r="L29" s="46">
        <v>48400</v>
      </c>
      <c r="M29" s="46"/>
      <c r="N29" s="46">
        <v>22352</v>
      </c>
      <c r="O29" s="46">
        <v>29735</v>
      </c>
      <c r="P29" s="46"/>
      <c r="Q29" s="46">
        <v>11280</v>
      </c>
      <c r="R29" s="46"/>
      <c r="S29" s="46"/>
      <c r="T29" s="46"/>
      <c r="U29" s="46">
        <v>164800</v>
      </c>
      <c r="V29" s="46"/>
      <c r="W29" s="46"/>
      <c r="X29" s="46"/>
      <c r="Y29" s="46"/>
      <c r="Z29" s="46"/>
      <c r="AA29" s="46"/>
      <c r="AB29" s="46">
        <v>1000000</v>
      </c>
      <c r="AC29" s="46"/>
      <c r="AD29" s="46"/>
      <c r="AE29" s="46"/>
      <c r="AF29" s="47">
        <f t="shared" si="0"/>
        <v>186132074</v>
      </c>
      <c r="AG29" s="39"/>
      <c r="AH29" s="40"/>
    </row>
    <row r="30" spans="1:34" s="35" customFormat="1" ht="30" customHeight="1">
      <c r="A30" s="3">
        <v>22313000000</v>
      </c>
      <c r="B30" s="26" t="s">
        <v>17</v>
      </c>
      <c r="C30" s="46">
        <v>7061776</v>
      </c>
      <c r="D30" s="46"/>
      <c r="E30" s="46">
        <v>227277</v>
      </c>
      <c r="F30" s="46"/>
      <c r="G30" s="46">
        <v>62745100</v>
      </c>
      <c r="H30" s="46">
        <v>24105700</v>
      </c>
      <c r="I30" s="46">
        <v>8871700</v>
      </c>
      <c r="J30" s="46">
        <v>184100</v>
      </c>
      <c r="K30" s="46">
        <v>1643100</v>
      </c>
      <c r="L30" s="46">
        <v>56500</v>
      </c>
      <c r="M30" s="46">
        <v>468300</v>
      </c>
      <c r="N30" s="46">
        <v>7626</v>
      </c>
      <c r="O30" s="46">
        <v>10710</v>
      </c>
      <c r="P30" s="46"/>
      <c r="Q30" s="46">
        <v>9870</v>
      </c>
      <c r="R30" s="46"/>
      <c r="S30" s="46"/>
      <c r="T30" s="46"/>
      <c r="U30" s="46">
        <v>237500</v>
      </c>
      <c r="V30" s="46"/>
      <c r="W30" s="46"/>
      <c r="X30" s="46"/>
      <c r="Y30" s="46"/>
      <c r="Z30" s="46"/>
      <c r="AA30" s="46"/>
      <c r="AB30" s="46">
        <f>(2000000+1455414)-1400000</f>
        <v>2055414</v>
      </c>
      <c r="AC30" s="46"/>
      <c r="AD30" s="46"/>
      <c r="AE30" s="46"/>
      <c r="AF30" s="47">
        <f t="shared" si="0"/>
        <v>107684673</v>
      </c>
      <c r="AG30" s="39"/>
      <c r="AH30" s="40"/>
    </row>
    <row r="31" spans="1:34" s="35" customFormat="1" ht="30" customHeight="1">
      <c r="A31" s="3">
        <v>22314000000</v>
      </c>
      <c r="B31" s="26" t="s">
        <v>18</v>
      </c>
      <c r="C31" s="46">
        <v>17178658</v>
      </c>
      <c r="D31" s="46">
        <v>615900</v>
      </c>
      <c r="E31" s="46">
        <v>50506</v>
      </c>
      <c r="F31" s="46"/>
      <c r="G31" s="46">
        <v>52029100</v>
      </c>
      <c r="H31" s="46">
        <v>42218900</v>
      </c>
      <c r="I31" s="46">
        <v>4238600</v>
      </c>
      <c r="J31" s="46">
        <v>723500</v>
      </c>
      <c r="K31" s="46">
        <v>1886300</v>
      </c>
      <c r="L31" s="46">
        <v>65700</v>
      </c>
      <c r="M31" s="46">
        <v>463900</v>
      </c>
      <c r="N31" s="46">
        <v>9467</v>
      </c>
      <c r="O31" s="46">
        <v>11740</v>
      </c>
      <c r="P31" s="46"/>
      <c r="Q31" s="46">
        <v>11280</v>
      </c>
      <c r="R31" s="46"/>
      <c r="S31" s="46"/>
      <c r="T31" s="46"/>
      <c r="U31" s="46">
        <v>272100</v>
      </c>
      <c r="V31" s="46"/>
      <c r="W31" s="46">
        <v>1281000</v>
      </c>
      <c r="X31" s="46"/>
      <c r="Y31" s="46"/>
      <c r="Z31" s="46"/>
      <c r="AA31" s="46"/>
      <c r="AB31" s="46">
        <v>931302</v>
      </c>
      <c r="AC31" s="46"/>
      <c r="AD31" s="46"/>
      <c r="AE31" s="46"/>
      <c r="AF31" s="47">
        <f t="shared" si="0"/>
        <v>121987953</v>
      </c>
      <c r="AG31" s="39"/>
      <c r="AH31" s="40"/>
    </row>
    <row r="32" spans="1:34" s="35" customFormat="1" ht="30" customHeight="1">
      <c r="A32" s="3">
        <v>22315000000</v>
      </c>
      <c r="B32" s="26" t="s">
        <v>19</v>
      </c>
      <c r="C32" s="46">
        <v>0</v>
      </c>
      <c r="D32" s="46"/>
      <c r="E32" s="46"/>
      <c r="F32" s="46"/>
      <c r="G32" s="46">
        <v>38771900</v>
      </c>
      <c r="H32" s="46">
        <v>29687200</v>
      </c>
      <c r="I32" s="46">
        <v>2100100</v>
      </c>
      <c r="J32" s="46">
        <v>90000</v>
      </c>
      <c r="K32" s="46"/>
      <c r="L32" s="46"/>
      <c r="M32" s="46"/>
      <c r="N32" s="46">
        <v>2104</v>
      </c>
      <c r="O32" s="46">
        <v>8374</v>
      </c>
      <c r="P32" s="46"/>
      <c r="Q32" s="46">
        <v>7050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>
        <f t="shared" si="0"/>
        <v>70666728</v>
      </c>
      <c r="AG32" s="39"/>
      <c r="AH32" s="40"/>
    </row>
    <row r="33" spans="1:34" s="35" customFormat="1" ht="30" customHeight="1">
      <c r="A33" s="3">
        <v>22316000000</v>
      </c>
      <c r="B33" s="26" t="s">
        <v>20</v>
      </c>
      <c r="C33" s="46">
        <v>15008639</v>
      </c>
      <c r="D33" s="46">
        <v>761400</v>
      </c>
      <c r="E33" s="46">
        <v>25253</v>
      </c>
      <c r="F33" s="46"/>
      <c r="G33" s="46">
        <v>47924100</v>
      </c>
      <c r="H33" s="46">
        <v>52948300</v>
      </c>
      <c r="I33" s="46">
        <v>687600</v>
      </c>
      <c r="J33" s="46">
        <v>504000</v>
      </c>
      <c r="K33" s="46">
        <v>711400</v>
      </c>
      <c r="L33" s="46">
        <v>24900</v>
      </c>
      <c r="M33" s="46">
        <f>179400-35000</f>
        <v>144400</v>
      </c>
      <c r="N33" s="46">
        <v>11834</v>
      </c>
      <c r="O33" s="46">
        <v>13507</v>
      </c>
      <c r="P33" s="46"/>
      <c r="Q33" s="46">
        <v>8460</v>
      </c>
      <c r="R33" s="46"/>
      <c r="S33" s="46"/>
      <c r="T33" s="46"/>
      <c r="U33" s="46">
        <v>102700</v>
      </c>
      <c r="V33" s="46"/>
      <c r="W33" s="46"/>
      <c r="X33" s="46">
        <v>1000000</v>
      </c>
      <c r="Y33" s="46"/>
      <c r="Z33" s="46"/>
      <c r="AA33" s="46">
        <v>1382261</v>
      </c>
      <c r="AB33" s="46">
        <f>325146+1000000</f>
        <v>1325146</v>
      </c>
      <c r="AC33" s="46"/>
      <c r="AD33" s="46"/>
      <c r="AE33" s="46"/>
      <c r="AF33" s="47">
        <f t="shared" si="0"/>
        <v>122583900</v>
      </c>
      <c r="AG33" s="39"/>
      <c r="AH33" s="40"/>
    </row>
    <row r="34" spans="1:34" s="35" customFormat="1" ht="30" customHeight="1">
      <c r="A34" s="3">
        <v>22317000000</v>
      </c>
      <c r="B34" s="26" t="s">
        <v>21</v>
      </c>
      <c r="C34" s="46">
        <v>10897000</v>
      </c>
      <c r="D34" s="46"/>
      <c r="E34" s="46">
        <v>25253</v>
      </c>
      <c r="F34" s="46"/>
      <c r="G34" s="46">
        <v>82466300</v>
      </c>
      <c r="H34" s="46">
        <v>83322000</v>
      </c>
      <c r="I34" s="46">
        <v>2208500</v>
      </c>
      <c r="J34" s="46">
        <v>1055300</v>
      </c>
      <c r="K34" s="46">
        <v>1028100</v>
      </c>
      <c r="L34" s="46">
        <v>20800</v>
      </c>
      <c r="M34" s="46">
        <v>275500</v>
      </c>
      <c r="N34" s="46">
        <v>17093</v>
      </c>
      <c r="O34" s="46">
        <v>14967</v>
      </c>
      <c r="P34" s="46"/>
      <c r="Q34" s="46">
        <v>22560</v>
      </c>
      <c r="R34" s="46"/>
      <c r="S34" s="46"/>
      <c r="T34" s="46"/>
      <c r="U34" s="46">
        <v>150100</v>
      </c>
      <c r="V34" s="46"/>
      <c r="W34" s="46"/>
      <c r="X34" s="46"/>
      <c r="Y34" s="46"/>
      <c r="Z34" s="46"/>
      <c r="AA34" s="46">
        <v>1161936</v>
      </c>
      <c r="AB34" s="46"/>
      <c r="AC34" s="46"/>
      <c r="AD34" s="46"/>
      <c r="AE34" s="46"/>
      <c r="AF34" s="47">
        <f t="shared" si="0"/>
        <v>182665409</v>
      </c>
      <c r="AG34" s="39"/>
      <c r="AH34" s="40"/>
    </row>
    <row r="35" spans="1:34" s="35" customFormat="1" ht="30" customHeight="1">
      <c r="A35" s="3">
        <v>22318000000</v>
      </c>
      <c r="B35" s="26" t="s">
        <v>22</v>
      </c>
      <c r="C35" s="46">
        <v>9563052</v>
      </c>
      <c r="D35" s="46"/>
      <c r="E35" s="46">
        <v>50506</v>
      </c>
      <c r="F35" s="46"/>
      <c r="G35" s="46">
        <v>57556500</v>
      </c>
      <c r="H35" s="46">
        <v>66635600.00000001</v>
      </c>
      <c r="I35" s="46">
        <v>3731000</v>
      </c>
      <c r="J35" s="46">
        <v>833900</v>
      </c>
      <c r="K35" s="46">
        <v>995900</v>
      </c>
      <c r="L35" s="46">
        <v>26300</v>
      </c>
      <c r="M35" s="46">
        <v>255600</v>
      </c>
      <c r="N35" s="46">
        <v>32871</v>
      </c>
      <c r="O35" s="46">
        <v>24617</v>
      </c>
      <c r="P35" s="46">
        <v>84</v>
      </c>
      <c r="Q35" s="46">
        <v>14100</v>
      </c>
      <c r="R35" s="46"/>
      <c r="S35" s="46"/>
      <c r="T35" s="46"/>
      <c r="U35" s="46">
        <v>144700</v>
      </c>
      <c r="V35" s="46"/>
      <c r="W35" s="46">
        <v>1281000</v>
      </c>
      <c r="X35" s="46"/>
      <c r="Y35" s="46"/>
      <c r="Z35" s="46"/>
      <c r="AA35" s="46">
        <v>5766170</v>
      </c>
      <c r="AB35" s="46">
        <v>1000000</v>
      </c>
      <c r="AC35" s="46"/>
      <c r="AD35" s="46"/>
      <c r="AE35" s="46"/>
      <c r="AF35" s="47">
        <f t="shared" si="0"/>
        <v>147911900</v>
      </c>
      <c r="AG35" s="39"/>
      <c r="AH35" s="40"/>
    </row>
    <row r="36" spans="1:34" s="35" customFormat="1" ht="30" customHeight="1">
      <c r="A36" s="3">
        <v>22319000000</v>
      </c>
      <c r="B36" s="26" t="s">
        <v>23</v>
      </c>
      <c r="C36" s="46">
        <v>10757435</v>
      </c>
      <c r="D36" s="46"/>
      <c r="E36" s="46">
        <v>378795</v>
      </c>
      <c r="F36" s="46"/>
      <c r="G36" s="46">
        <v>72956400</v>
      </c>
      <c r="H36" s="46">
        <v>27946900</v>
      </c>
      <c r="I36" s="46">
        <v>10151600</v>
      </c>
      <c r="J36" s="46">
        <v>768600</v>
      </c>
      <c r="K36" s="46">
        <v>1927600</v>
      </c>
      <c r="L36" s="46">
        <v>67500</v>
      </c>
      <c r="M36" s="46">
        <f>510900-7700</f>
        <v>503200</v>
      </c>
      <c r="N36" s="46">
        <v>6311</v>
      </c>
      <c r="O36" s="46">
        <v>11848</v>
      </c>
      <c r="P36" s="46"/>
      <c r="Q36" s="46">
        <v>12690</v>
      </c>
      <c r="R36" s="46"/>
      <c r="S36" s="46"/>
      <c r="T36" s="46"/>
      <c r="U36" s="46">
        <v>278800</v>
      </c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7">
        <f t="shared" si="0"/>
        <v>125767679</v>
      </c>
      <c r="AG36" s="39"/>
      <c r="AH36" s="40"/>
    </row>
    <row r="37" spans="1:34" s="35" customFormat="1" ht="30" customHeight="1">
      <c r="A37" s="3">
        <v>22320000000</v>
      </c>
      <c r="B37" s="26" t="s">
        <v>24</v>
      </c>
      <c r="C37" s="46">
        <v>11339600</v>
      </c>
      <c r="D37" s="46">
        <v>1390600</v>
      </c>
      <c r="E37" s="46">
        <v>328289</v>
      </c>
      <c r="F37" s="46"/>
      <c r="G37" s="46">
        <v>64850400</v>
      </c>
      <c r="H37" s="46">
        <v>48994400</v>
      </c>
      <c r="I37" s="46">
        <v>3087900</v>
      </c>
      <c r="J37" s="46">
        <v>1814300</v>
      </c>
      <c r="K37" s="46">
        <v>821500</v>
      </c>
      <c r="L37" s="46">
        <v>23700</v>
      </c>
      <c r="M37" s="46">
        <v>172300</v>
      </c>
      <c r="N37" s="46">
        <v>12622</v>
      </c>
      <c r="O37" s="46">
        <v>13276</v>
      </c>
      <c r="P37" s="46"/>
      <c r="Q37" s="46">
        <v>16920</v>
      </c>
      <c r="R37" s="46"/>
      <c r="S37" s="46"/>
      <c r="T37" s="46"/>
      <c r="U37" s="46">
        <v>120100</v>
      </c>
      <c r="V37" s="46"/>
      <c r="W37" s="46"/>
      <c r="X37" s="46">
        <v>500000</v>
      </c>
      <c r="Y37" s="46"/>
      <c r="Z37" s="46">
        <v>203475</v>
      </c>
      <c r="AA37" s="46">
        <v>1328381</v>
      </c>
      <c r="AB37" s="46">
        <v>2000000</v>
      </c>
      <c r="AC37" s="46"/>
      <c r="AD37" s="46"/>
      <c r="AE37" s="46"/>
      <c r="AF37" s="47">
        <f t="shared" si="0"/>
        <v>137017763</v>
      </c>
      <c r="AG37" s="39"/>
      <c r="AH37" s="40"/>
    </row>
    <row r="38" spans="1:34" s="38" customFormat="1" ht="30" customHeight="1">
      <c r="A38" s="20" t="s">
        <v>31</v>
      </c>
      <c r="B38" s="27" t="s">
        <v>32</v>
      </c>
      <c r="C38" s="46">
        <v>2694094</v>
      </c>
      <c r="D38" s="46"/>
      <c r="E38" s="46">
        <v>202024</v>
      </c>
      <c r="F38" s="47"/>
      <c r="G38" s="47"/>
      <c r="H38" s="47"/>
      <c r="I38" s="46"/>
      <c r="J38" s="47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>
        <v>1349000</v>
      </c>
      <c r="AD38" s="46"/>
      <c r="AE38" s="46"/>
      <c r="AF38" s="47">
        <f t="shared" si="0"/>
        <v>4245118</v>
      </c>
      <c r="AG38" s="39"/>
      <c r="AH38" s="40"/>
    </row>
    <row r="39" spans="1:34" s="38" customFormat="1" ht="30" customHeight="1">
      <c r="A39" s="20" t="s">
        <v>33</v>
      </c>
      <c r="B39" s="27" t="s">
        <v>34</v>
      </c>
      <c r="C39" s="46">
        <v>1868042</v>
      </c>
      <c r="D39" s="46"/>
      <c r="E39" s="46"/>
      <c r="F39" s="47"/>
      <c r="G39" s="47"/>
      <c r="H39" s="47"/>
      <c r="I39" s="46"/>
      <c r="J39" s="47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>
        <v>1281000</v>
      </c>
      <c r="X39" s="46"/>
      <c r="Y39" s="46"/>
      <c r="Z39" s="46"/>
      <c r="AA39" s="46">
        <v>2360011</v>
      </c>
      <c r="AB39" s="46"/>
      <c r="AC39" s="46"/>
      <c r="AD39" s="46"/>
      <c r="AE39" s="46"/>
      <c r="AF39" s="47">
        <f t="shared" si="0"/>
        <v>5509053</v>
      </c>
      <c r="AG39" s="39"/>
      <c r="AH39" s="40"/>
    </row>
    <row r="40" spans="1:34" s="38" customFormat="1" ht="30" customHeight="1">
      <c r="A40" s="20" t="s">
        <v>35</v>
      </c>
      <c r="B40" s="27" t="s">
        <v>36</v>
      </c>
      <c r="C40" s="46">
        <v>10258684</v>
      </c>
      <c r="D40" s="46">
        <v>1179300</v>
      </c>
      <c r="E40" s="46">
        <v>227277</v>
      </c>
      <c r="F40" s="47"/>
      <c r="G40" s="47"/>
      <c r="H40" s="47"/>
      <c r="I40" s="46"/>
      <c r="J40" s="47"/>
      <c r="K40" s="46"/>
      <c r="L40" s="46"/>
      <c r="M40" s="46">
        <v>198600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7">
        <f t="shared" si="0"/>
        <v>11863861</v>
      </c>
      <c r="AG40" s="39"/>
      <c r="AH40" s="40"/>
    </row>
    <row r="41" spans="1:34" s="38" customFormat="1" ht="30" customHeight="1">
      <c r="A41" s="20" t="s">
        <v>37</v>
      </c>
      <c r="B41" s="27" t="s">
        <v>81</v>
      </c>
      <c r="C41" s="46">
        <v>2277528</v>
      </c>
      <c r="D41" s="46">
        <v>958600</v>
      </c>
      <c r="E41" s="46">
        <v>126265</v>
      </c>
      <c r="F41" s="47"/>
      <c r="G41" s="47"/>
      <c r="H41" s="47"/>
      <c r="I41" s="46"/>
      <c r="J41" s="47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>
        <v>500000</v>
      </c>
      <c r="Y41" s="46"/>
      <c r="Z41" s="46"/>
      <c r="AA41" s="46"/>
      <c r="AB41" s="46"/>
      <c r="AC41" s="46"/>
      <c r="AD41" s="46"/>
      <c r="AE41" s="46"/>
      <c r="AF41" s="47">
        <f t="shared" si="0"/>
        <v>3862393</v>
      </c>
      <c r="AG41" s="39"/>
      <c r="AH41" s="40"/>
    </row>
    <row r="42" spans="1:34" s="38" customFormat="1" ht="30" customHeight="1">
      <c r="A42" s="20" t="s">
        <v>38</v>
      </c>
      <c r="B42" s="27" t="s">
        <v>39</v>
      </c>
      <c r="C42" s="46">
        <v>2050290</v>
      </c>
      <c r="D42" s="46">
        <v>1109300</v>
      </c>
      <c r="E42" s="46">
        <v>101012</v>
      </c>
      <c r="F42" s="47"/>
      <c r="G42" s="47"/>
      <c r="H42" s="47"/>
      <c r="I42" s="46"/>
      <c r="J42" s="47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7">
        <f t="shared" si="0"/>
        <v>3260602</v>
      </c>
      <c r="AG42" s="39"/>
      <c r="AH42" s="40"/>
    </row>
    <row r="43" spans="1:34" s="38" customFormat="1" ht="39.75" customHeight="1">
      <c r="A43" s="20" t="s">
        <v>40</v>
      </c>
      <c r="B43" s="27" t="s">
        <v>41</v>
      </c>
      <c r="C43" s="46">
        <v>3515889</v>
      </c>
      <c r="D43" s="46"/>
      <c r="E43" s="46">
        <v>75759</v>
      </c>
      <c r="F43" s="47"/>
      <c r="G43" s="47"/>
      <c r="H43" s="47"/>
      <c r="I43" s="46"/>
      <c r="J43" s="47"/>
      <c r="K43" s="46"/>
      <c r="L43" s="46"/>
      <c r="M43" s="46">
        <v>7800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>
        <v>410595</v>
      </c>
      <c r="Z43" s="46"/>
      <c r="AA43" s="46"/>
      <c r="AB43" s="46"/>
      <c r="AC43" s="46"/>
      <c r="AD43" s="46"/>
      <c r="AE43" s="46"/>
      <c r="AF43" s="47">
        <f t="shared" si="0"/>
        <v>4010043</v>
      </c>
      <c r="AG43" s="39"/>
      <c r="AH43" s="40"/>
    </row>
    <row r="44" spans="1:34" s="38" customFormat="1" ht="39.75" customHeight="1">
      <c r="A44" s="20" t="s">
        <v>42</v>
      </c>
      <c r="B44" s="27" t="s">
        <v>43</v>
      </c>
      <c r="C44" s="46">
        <v>11334722</v>
      </c>
      <c r="D44" s="46">
        <v>837400</v>
      </c>
      <c r="E44" s="46"/>
      <c r="F44" s="47"/>
      <c r="G44" s="47"/>
      <c r="H44" s="47"/>
      <c r="I44" s="46"/>
      <c r="J44" s="47"/>
      <c r="K44" s="46"/>
      <c r="L44" s="46"/>
      <c r="M44" s="46">
        <v>468100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>
        <v>2585484</v>
      </c>
      <c r="AE44" s="46"/>
      <c r="AF44" s="47">
        <f t="shared" si="0"/>
        <v>15225706</v>
      </c>
      <c r="AG44" s="39"/>
      <c r="AH44" s="40"/>
    </row>
    <row r="45" spans="1:34" s="38" customFormat="1" ht="38.25" customHeight="1">
      <c r="A45" s="20" t="s">
        <v>44</v>
      </c>
      <c r="B45" s="27" t="s">
        <v>45</v>
      </c>
      <c r="C45" s="46">
        <v>3795987</v>
      </c>
      <c r="D45" s="46"/>
      <c r="E45" s="46"/>
      <c r="F45" s="47"/>
      <c r="G45" s="47"/>
      <c r="H45" s="47"/>
      <c r="I45" s="46"/>
      <c r="J45" s="47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>
        <v>500000</v>
      </c>
      <c r="Y45" s="46"/>
      <c r="Z45" s="46"/>
      <c r="AA45" s="46">
        <v>1357871</v>
      </c>
      <c r="AB45" s="46"/>
      <c r="AC45" s="46"/>
      <c r="AD45" s="46"/>
      <c r="AE45" s="46"/>
      <c r="AF45" s="47">
        <f t="shared" si="0"/>
        <v>5653858</v>
      </c>
      <c r="AG45" s="39"/>
      <c r="AH45" s="40"/>
    </row>
    <row r="46" spans="1:34" s="38" customFormat="1" ht="38.25" customHeight="1">
      <c r="A46" s="20" t="s">
        <v>46</v>
      </c>
      <c r="B46" s="27" t="s">
        <v>47</v>
      </c>
      <c r="C46" s="46">
        <v>1132033</v>
      </c>
      <c r="D46" s="46"/>
      <c r="E46" s="46">
        <v>25253</v>
      </c>
      <c r="F46" s="47"/>
      <c r="G46" s="47"/>
      <c r="H46" s="47"/>
      <c r="I46" s="46"/>
      <c r="J46" s="47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7">
        <f t="shared" si="0"/>
        <v>1157286</v>
      </c>
      <c r="AG46" s="39"/>
      <c r="AH46" s="40"/>
    </row>
    <row r="47" spans="1:34" s="38" customFormat="1" ht="38.25" customHeight="1">
      <c r="A47" s="20" t="s">
        <v>48</v>
      </c>
      <c r="B47" s="27" t="s">
        <v>49</v>
      </c>
      <c r="C47" s="46">
        <v>688602</v>
      </c>
      <c r="D47" s="46"/>
      <c r="E47" s="46">
        <v>50506</v>
      </c>
      <c r="F47" s="47"/>
      <c r="G47" s="47"/>
      <c r="H47" s="47"/>
      <c r="I47" s="46"/>
      <c r="J47" s="47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>
        <v>1281000</v>
      </c>
      <c r="X47" s="46"/>
      <c r="Y47" s="46"/>
      <c r="Z47" s="46"/>
      <c r="AA47" s="46"/>
      <c r="AB47" s="46"/>
      <c r="AC47" s="46"/>
      <c r="AD47" s="46"/>
      <c r="AE47" s="46"/>
      <c r="AF47" s="47">
        <f t="shared" si="0"/>
        <v>2020108</v>
      </c>
      <c r="AG47" s="39"/>
      <c r="AH47" s="40"/>
    </row>
    <row r="48" spans="1:34" s="38" customFormat="1" ht="30" customHeight="1">
      <c r="A48" s="20" t="s">
        <v>50</v>
      </c>
      <c r="B48" s="27" t="s">
        <v>51</v>
      </c>
      <c r="C48" s="46">
        <v>5323436</v>
      </c>
      <c r="D48" s="46">
        <v>661300</v>
      </c>
      <c r="E48" s="46">
        <v>176771</v>
      </c>
      <c r="F48" s="47"/>
      <c r="G48" s="47"/>
      <c r="H48" s="47"/>
      <c r="I48" s="46"/>
      <c r="J48" s="47"/>
      <c r="K48" s="46"/>
      <c r="L48" s="46"/>
      <c r="M48" s="46">
        <v>153400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7">
        <f t="shared" si="0"/>
        <v>6314907</v>
      </c>
      <c r="AG48" s="39"/>
      <c r="AH48" s="40"/>
    </row>
    <row r="49" spans="1:34" s="38" customFormat="1" ht="36.75" customHeight="1">
      <c r="A49" s="20" t="s">
        <v>52</v>
      </c>
      <c r="B49" s="27" t="s">
        <v>53</v>
      </c>
      <c r="C49" s="46">
        <v>1944278</v>
      </c>
      <c r="D49" s="46"/>
      <c r="E49" s="46">
        <v>75759</v>
      </c>
      <c r="F49" s="47"/>
      <c r="G49" s="47"/>
      <c r="H49" s="47"/>
      <c r="I49" s="46"/>
      <c r="J49" s="47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7">
        <f t="shared" si="0"/>
        <v>2020037</v>
      </c>
      <c r="AG49" s="39"/>
      <c r="AH49" s="40"/>
    </row>
    <row r="50" spans="1:34" s="38" customFormat="1" ht="30" customHeight="1">
      <c r="A50" s="20" t="s">
        <v>54</v>
      </c>
      <c r="B50" s="27" t="s">
        <v>55</v>
      </c>
      <c r="C50" s="46">
        <v>2771088</v>
      </c>
      <c r="D50" s="46"/>
      <c r="E50" s="46">
        <v>50506</v>
      </c>
      <c r="F50" s="47"/>
      <c r="G50" s="47"/>
      <c r="H50" s="47"/>
      <c r="I50" s="46"/>
      <c r="J50" s="47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7">
        <f t="shared" si="0"/>
        <v>2821594</v>
      </c>
      <c r="AG50" s="39"/>
      <c r="AH50" s="40"/>
    </row>
    <row r="51" spans="1:34" s="38" customFormat="1" ht="30" customHeight="1">
      <c r="A51" s="20" t="s">
        <v>56</v>
      </c>
      <c r="B51" s="27" t="s">
        <v>57</v>
      </c>
      <c r="C51" s="46">
        <v>3327079</v>
      </c>
      <c r="D51" s="46"/>
      <c r="E51" s="46">
        <v>101012</v>
      </c>
      <c r="F51" s="47"/>
      <c r="G51" s="47"/>
      <c r="H51" s="47"/>
      <c r="I51" s="46"/>
      <c r="J51" s="47"/>
      <c r="K51" s="46"/>
      <c r="L51" s="46"/>
      <c r="M51" s="46">
        <v>61800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7">
        <f t="shared" si="0"/>
        <v>3489891</v>
      </c>
      <c r="AG51" s="39"/>
      <c r="AH51" s="40"/>
    </row>
    <row r="52" spans="1:34" s="38" customFormat="1" ht="30" customHeight="1">
      <c r="A52" s="20" t="s">
        <v>58</v>
      </c>
      <c r="B52" s="27" t="s">
        <v>59</v>
      </c>
      <c r="C52" s="46">
        <v>1663597</v>
      </c>
      <c r="D52" s="46"/>
      <c r="E52" s="46">
        <v>25253</v>
      </c>
      <c r="F52" s="47"/>
      <c r="G52" s="47"/>
      <c r="H52" s="47"/>
      <c r="I52" s="46"/>
      <c r="J52" s="47"/>
      <c r="K52" s="46"/>
      <c r="L52" s="46"/>
      <c r="M52" s="46">
        <v>22100</v>
      </c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>
        <v>2198785</v>
      </c>
      <c r="AB52" s="46"/>
      <c r="AC52" s="46"/>
      <c r="AD52" s="46"/>
      <c r="AE52" s="46"/>
      <c r="AF52" s="47">
        <f t="shared" si="0"/>
        <v>3909735</v>
      </c>
      <c r="AG52" s="39"/>
      <c r="AH52" s="40"/>
    </row>
    <row r="53" spans="1:34" s="38" customFormat="1" ht="41.25" customHeight="1">
      <c r="A53" s="20" t="s">
        <v>60</v>
      </c>
      <c r="B53" s="27" t="s">
        <v>61</v>
      </c>
      <c r="C53" s="46">
        <v>7154089</v>
      </c>
      <c r="D53" s="46">
        <v>556500</v>
      </c>
      <c r="E53" s="46">
        <v>75759</v>
      </c>
      <c r="F53" s="47"/>
      <c r="G53" s="47"/>
      <c r="H53" s="47"/>
      <c r="I53" s="46"/>
      <c r="J53" s="47"/>
      <c r="K53" s="46"/>
      <c r="L53" s="46"/>
      <c r="M53" s="46">
        <v>102900</v>
      </c>
      <c r="N53" s="46"/>
      <c r="O53" s="46"/>
      <c r="P53" s="46"/>
      <c r="Q53" s="46"/>
      <c r="R53" s="46"/>
      <c r="S53" s="46"/>
      <c r="T53" s="46"/>
      <c r="U53" s="46"/>
      <c r="V53" s="46"/>
      <c r="W53" s="46">
        <v>1281000</v>
      </c>
      <c r="X53" s="46"/>
      <c r="Y53" s="46"/>
      <c r="Z53" s="46"/>
      <c r="AA53" s="46">
        <v>1010221</v>
      </c>
      <c r="AB53" s="46"/>
      <c r="AC53" s="46"/>
      <c r="AD53" s="46"/>
      <c r="AE53" s="46"/>
      <c r="AF53" s="47">
        <f t="shared" si="0"/>
        <v>10180469</v>
      </c>
      <c r="AG53" s="39"/>
      <c r="AH53" s="40"/>
    </row>
    <row r="54" spans="1:34" s="38" customFormat="1" ht="30" customHeight="1">
      <c r="A54" s="20" t="s">
        <v>62</v>
      </c>
      <c r="B54" s="27" t="s">
        <v>63</v>
      </c>
      <c r="C54" s="46">
        <v>11635880</v>
      </c>
      <c r="D54" s="46">
        <v>830200</v>
      </c>
      <c r="E54" s="46">
        <v>454554</v>
      </c>
      <c r="F54" s="47"/>
      <c r="G54" s="47"/>
      <c r="H54" s="47"/>
      <c r="I54" s="46"/>
      <c r="J54" s="47"/>
      <c r="K54" s="46"/>
      <c r="L54" s="46"/>
      <c r="M54" s="46">
        <v>253200</v>
      </c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7">
        <f t="shared" si="0"/>
        <v>13173834</v>
      </c>
      <c r="AG54" s="39"/>
      <c r="AH54" s="40"/>
    </row>
    <row r="55" spans="1:34" s="38" customFormat="1" ht="30" customHeight="1">
      <c r="A55" s="20" t="s">
        <v>64</v>
      </c>
      <c r="B55" s="27" t="s">
        <v>65</v>
      </c>
      <c r="C55" s="46">
        <v>1931547</v>
      </c>
      <c r="D55" s="46"/>
      <c r="E55" s="46">
        <v>50506</v>
      </c>
      <c r="F55" s="47"/>
      <c r="G55" s="47"/>
      <c r="H55" s="47"/>
      <c r="I55" s="46"/>
      <c r="J55" s="47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7">
        <f t="shared" si="0"/>
        <v>1982053</v>
      </c>
      <c r="AG55" s="39"/>
      <c r="AH55" s="40"/>
    </row>
    <row r="56" spans="1:34" s="38" customFormat="1" ht="30" customHeight="1">
      <c r="A56" s="20" t="s">
        <v>66</v>
      </c>
      <c r="B56" s="27" t="s">
        <v>67</v>
      </c>
      <c r="C56" s="46">
        <v>1749177</v>
      </c>
      <c r="D56" s="46"/>
      <c r="E56" s="46"/>
      <c r="F56" s="47"/>
      <c r="G56" s="47"/>
      <c r="H56" s="47"/>
      <c r="I56" s="46"/>
      <c r="J56" s="47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7">
        <f t="shared" si="0"/>
        <v>1749177</v>
      </c>
      <c r="AG56" s="39"/>
      <c r="AH56" s="40"/>
    </row>
    <row r="57" spans="1:34" s="38" customFormat="1" ht="30" customHeight="1">
      <c r="A57" s="20" t="s">
        <v>68</v>
      </c>
      <c r="B57" s="27" t="s">
        <v>69</v>
      </c>
      <c r="C57" s="46">
        <v>1556799</v>
      </c>
      <c r="D57" s="46"/>
      <c r="E57" s="46"/>
      <c r="F57" s="47"/>
      <c r="G57" s="47"/>
      <c r="H57" s="47"/>
      <c r="I57" s="46"/>
      <c r="J57" s="47"/>
      <c r="K57" s="46"/>
      <c r="L57" s="46"/>
      <c r="M57" s="46">
        <v>52500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>
        <v>500000</v>
      </c>
      <c r="Y57" s="46"/>
      <c r="Z57" s="46"/>
      <c r="AA57" s="46">
        <v>2736750</v>
      </c>
      <c r="AB57" s="46"/>
      <c r="AC57" s="46">
        <v>2000000</v>
      </c>
      <c r="AD57" s="46"/>
      <c r="AE57" s="46"/>
      <c r="AF57" s="47">
        <f t="shared" si="0"/>
        <v>6846049</v>
      </c>
      <c r="AG57" s="39"/>
      <c r="AH57" s="40"/>
    </row>
    <row r="58" spans="1:34" s="38" customFormat="1" ht="36.75" customHeight="1">
      <c r="A58" s="20" t="s">
        <v>70</v>
      </c>
      <c r="B58" s="27" t="s">
        <v>71</v>
      </c>
      <c r="C58" s="46">
        <v>8881620</v>
      </c>
      <c r="D58" s="46">
        <v>544800</v>
      </c>
      <c r="E58" s="46">
        <v>252530</v>
      </c>
      <c r="F58" s="47"/>
      <c r="G58" s="47"/>
      <c r="H58" s="47"/>
      <c r="I58" s="46"/>
      <c r="J58" s="47"/>
      <c r="K58" s="46">
        <v>578300</v>
      </c>
      <c r="L58" s="46">
        <v>28600</v>
      </c>
      <c r="M58" s="46">
        <v>100100</v>
      </c>
      <c r="N58" s="46"/>
      <c r="O58" s="46"/>
      <c r="P58" s="46"/>
      <c r="Q58" s="46"/>
      <c r="R58" s="46"/>
      <c r="S58" s="46"/>
      <c r="T58" s="46"/>
      <c r="U58" s="46">
        <v>79400</v>
      </c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7">
        <f t="shared" si="0"/>
        <v>10465350</v>
      </c>
      <c r="AG58" s="39"/>
      <c r="AH58" s="40"/>
    </row>
    <row r="59" spans="1:34" s="38" customFormat="1" ht="36" customHeight="1">
      <c r="A59" s="20" t="s">
        <v>72</v>
      </c>
      <c r="B59" s="27" t="s">
        <v>73</v>
      </c>
      <c r="C59" s="46">
        <v>4603417</v>
      </c>
      <c r="D59" s="46"/>
      <c r="E59" s="46"/>
      <c r="F59" s="47"/>
      <c r="G59" s="47"/>
      <c r="H59" s="47"/>
      <c r="I59" s="46"/>
      <c r="J59" s="47"/>
      <c r="K59" s="46"/>
      <c r="L59" s="46"/>
      <c r="M59" s="46">
        <v>27000</v>
      </c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7">
        <f t="shared" si="0"/>
        <v>4630417</v>
      </c>
      <c r="AG59" s="39"/>
      <c r="AH59" s="40"/>
    </row>
    <row r="60" spans="1:34" s="38" customFormat="1" ht="38.25" customHeight="1">
      <c r="A60" s="20" t="s">
        <v>74</v>
      </c>
      <c r="B60" s="28" t="s">
        <v>75</v>
      </c>
      <c r="C60" s="46">
        <v>5573618</v>
      </c>
      <c r="D60" s="46">
        <v>1135800</v>
      </c>
      <c r="E60" s="46">
        <v>50506</v>
      </c>
      <c r="F60" s="47"/>
      <c r="G60" s="47"/>
      <c r="H60" s="47"/>
      <c r="I60" s="46"/>
      <c r="J60" s="47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>
        <f>242322+143023</f>
        <v>385345</v>
      </c>
      <c r="Z60" s="46"/>
      <c r="AA60" s="46">
        <v>1460706</v>
      </c>
      <c r="AB60" s="46"/>
      <c r="AC60" s="46"/>
      <c r="AD60" s="46"/>
      <c r="AE60" s="46"/>
      <c r="AF60" s="47">
        <f t="shared" si="0"/>
        <v>8605975</v>
      </c>
      <c r="AG60" s="39"/>
      <c r="AH60" s="40"/>
    </row>
    <row r="61" spans="1:34" s="38" customFormat="1" ht="30" customHeight="1">
      <c r="A61" s="20">
        <v>22524000000</v>
      </c>
      <c r="B61" s="28" t="s">
        <v>76</v>
      </c>
      <c r="C61" s="46">
        <v>991081</v>
      </c>
      <c r="D61" s="46"/>
      <c r="E61" s="46">
        <v>50506</v>
      </c>
      <c r="F61" s="47"/>
      <c r="G61" s="47"/>
      <c r="H61" s="47"/>
      <c r="I61" s="46"/>
      <c r="J61" s="47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>
        <v>492932</v>
      </c>
      <c r="AB61" s="46"/>
      <c r="AC61" s="46"/>
      <c r="AD61" s="46"/>
      <c r="AE61" s="46"/>
      <c r="AF61" s="47">
        <f t="shared" si="0"/>
        <v>1534519</v>
      </c>
      <c r="AG61" s="39"/>
      <c r="AH61" s="40"/>
    </row>
    <row r="62" spans="1:34" s="38" customFormat="1" ht="30" customHeight="1">
      <c r="A62" s="20" t="s">
        <v>77</v>
      </c>
      <c r="B62" s="28" t="s">
        <v>78</v>
      </c>
      <c r="C62" s="46">
        <v>2821120</v>
      </c>
      <c r="D62" s="46"/>
      <c r="E62" s="46"/>
      <c r="F62" s="47"/>
      <c r="G62" s="47"/>
      <c r="H62" s="47"/>
      <c r="I62" s="46"/>
      <c r="J62" s="47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7">
        <f t="shared" si="0"/>
        <v>2821120</v>
      </c>
      <c r="AG62" s="39"/>
      <c r="AH62" s="40"/>
    </row>
    <row r="63" spans="1:34" s="38" customFormat="1" ht="30" customHeight="1">
      <c r="A63" s="20" t="s">
        <v>79</v>
      </c>
      <c r="B63" s="28" t="s">
        <v>80</v>
      </c>
      <c r="C63" s="46">
        <v>4771215</v>
      </c>
      <c r="D63" s="46"/>
      <c r="E63" s="46">
        <v>50506</v>
      </c>
      <c r="F63" s="47"/>
      <c r="G63" s="47"/>
      <c r="H63" s="47"/>
      <c r="I63" s="46"/>
      <c r="J63" s="47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>
        <v>199970</v>
      </c>
      <c r="Z63" s="46"/>
      <c r="AA63" s="46">
        <v>1409981</v>
      </c>
      <c r="AB63" s="46"/>
      <c r="AC63" s="46"/>
      <c r="AD63" s="46"/>
      <c r="AE63" s="46"/>
      <c r="AF63" s="47">
        <f t="shared" si="0"/>
        <v>6431672</v>
      </c>
      <c r="AG63" s="39"/>
      <c r="AH63" s="40"/>
    </row>
    <row r="64" spans="1:34" s="38" customFormat="1" ht="30" customHeight="1">
      <c r="A64" s="20" t="s">
        <v>82</v>
      </c>
      <c r="B64" s="28" t="s">
        <v>83</v>
      </c>
      <c r="C64" s="46">
        <v>8144395</v>
      </c>
      <c r="D64" s="46">
        <v>1048000</v>
      </c>
      <c r="E64" s="46">
        <v>75759</v>
      </c>
      <c r="F64" s="47"/>
      <c r="G64" s="47"/>
      <c r="H64" s="47"/>
      <c r="I64" s="46"/>
      <c r="J64" s="47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>
        <v>2562000</v>
      </c>
      <c r="X64" s="46">
        <v>500000</v>
      </c>
      <c r="Y64" s="46"/>
      <c r="Z64" s="46"/>
      <c r="AA64" s="46">
        <v>5898895</v>
      </c>
      <c r="AB64" s="46"/>
      <c r="AC64" s="46"/>
      <c r="AD64" s="46"/>
      <c r="AE64" s="46"/>
      <c r="AF64" s="47">
        <f t="shared" si="0"/>
        <v>18229049</v>
      </c>
      <c r="AG64" s="39"/>
      <c r="AH64" s="40"/>
    </row>
    <row r="65" spans="1:34" s="38" customFormat="1" ht="38.25" customHeight="1">
      <c r="A65" s="20" t="s">
        <v>84</v>
      </c>
      <c r="B65" s="28" t="s">
        <v>85</v>
      </c>
      <c r="C65" s="46">
        <v>1536904</v>
      </c>
      <c r="D65" s="46"/>
      <c r="E65" s="46"/>
      <c r="F65" s="47"/>
      <c r="G65" s="47"/>
      <c r="H65" s="47"/>
      <c r="I65" s="46"/>
      <c r="J65" s="47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7">
        <f t="shared" si="0"/>
        <v>1536904</v>
      </c>
      <c r="AG65" s="39"/>
      <c r="AH65" s="40"/>
    </row>
    <row r="66" spans="1:34" s="38" customFormat="1" ht="30" customHeight="1">
      <c r="A66" s="20" t="s">
        <v>86</v>
      </c>
      <c r="B66" s="28" t="s">
        <v>87</v>
      </c>
      <c r="C66" s="46">
        <v>1766827</v>
      </c>
      <c r="D66" s="46"/>
      <c r="E66" s="46"/>
      <c r="F66" s="47"/>
      <c r="G66" s="47"/>
      <c r="H66" s="47"/>
      <c r="I66" s="46"/>
      <c r="J66" s="47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>
        <v>1281000</v>
      </c>
      <c r="X66" s="46"/>
      <c r="Y66" s="46"/>
      <c r="Z66" s="46"/>
      <c r="AA66" s="46">
        <v>2616079</v>
      </c>
      <c r="AB66" s="46"/>
      <c r="AC66" s="46"/>
      <c r="AD66" s="46"/>
      <c r="AE66" s="46"/>
      <c r="AF66" s="47">
        <f t="shared" si="0"/>
        <v>5663906</v>
      </c>
      <c r="AG66" s="39"/>
      <c r="AH66" s="40"/>
    </row>
    <row r="67" spans="1:34" s="38" customFormat="1" ht="30" customHeight="1">
      <c r="A67" s="20" t="s">
        <v>88</v>
      </c>
      <c r="B67" s="28" t="s">
        <v>89</v>
      </c>
      <c r="C67" s="46">
        <v>5141340</v>
      </c>
      <c r="D67" s="46">
        <v>1422100</v>
      </c>
      <c r="E67" s="46">
        <v>176771</v>
      </c>
      <c r="F67" s="47"/>
      <c r="G67" s="47"/>
      <c r="H67" s="47"/>
      <c r="I67" s="46"/>
      <c r="J67" s="47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>
        <v>500000</v>
      </c>
      <c r="Y67" s="46"/>
      <c r="Z67" s="46"/>
      <c r="AA67" s="46"/>
      <c r="AB67" s="46"/>
      <c r="AC67" s="46">
        <v>3000000</v>
      </c>
      <c r="AD67" s="46"/>
      <c r="AE67" s="46"/>
      <c r="AF67" s="47">
        <f t="shared" si="0"/>
        <v>10240211</v>
      </c>
      <c r="AG67" s="39"/>
      <c r="AH67" s="40"/>
    </row>
    <row r="68" spans="1:34" s="38" customFormat="1" ht="30" customHeight="1">
      <c r="A68" s="20" t="s">
        <v>90</v>
      </c>
      <c r="B68" s="28" t="s">
        <v>91</v>
      </c>
      <c r="C68" s="46">
        <v>1078836</v>
      </c>
      <c r="D68" s="46"/>
      <c r="E68" s="46"/>
      <c r="F68" s="47"/>
      <c r="G68" s="47"/>
      <c r="H68" s="47"/>
      <c r="I68" s="46"/>
      <c r="J68" s="47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7">
        <f t="shared" si="0"/>
        <v>1078836</v>
      </c>
      <c r="AG68" s="39"/>
      <c r="AH68" s="40"/>
    </row>
    <row r="69" spans="1:34" s="38" customFormat="1" ht="42" customHeight="1">
      <c r="A69" s="20" t="s">
        <v>92</v>
      </c>
      <c r="B69" s="28" t="s">
        <v>93</v>
      </c>
      <c r="C69" s="46">
        <v>1288534</v>
      </c>
      <c r="D69" s="46"/>
      <c r="E69" s="46"/>
      <c r="F69" s="47"/>
      <c r="G69" s="47"/>
      <c r="H69" s="47"/>
      <c r="I69" s="46"/>
      <c r="J69" s="47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>
        <v>500000</v>
      </c>
      <c r="Y69" s="46"/>
      <c r="Z69" s="46"/>
      <c r="AA69" s="46">
        <v>2893646</v>
      </c>
      <c r="AB69" s="46"/>
      <c r="AC69" s="46"/>
      <c r="AD69" s="46"/>
      <c r="AE69" s="46"/>
      <c r="AF69" s="47">
        <f t="shared" si="0"/>
        <v>4682180</v>
      </c>
      <c r="AG69" s="39"/>
      <c r="AH69" s="40"/>
    </row>
    <row r="70" spans="1:34" s="38" customFormat="1" ht="41.25" customHeight="1">
      <c r="A70" s="20" t="s">
        <v>94</v>
      </c>
      <c r="B70" s="28" t="s">
        <v>95</v>
      </c>
      <c r="C70" s="46">
        <v>2418535</v>
      </c>
      <c r="D70" s="46">
        <v>1215600</v>
      </c>
      <c r="E70" s="46">
        <v>75759</v>
      </c>
      <c r="F70" s="47"/>
      <c r="G70" s="47"/>
      <c r="H70" s="47"/>
      <c r="I70" s="46"/>
      <c r="J70" s="47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>
        <v>1281000</v>
      </c>
      <c r="X70" s="46"/>
      <c r="Y70" s="46"/>
      <c r="Z70" s="46"/>
      <c r="AA70" s="46"/>
      <c r="AB70" s="46"/>
      <c r="AC70" s="46"/>
      <c r="AD70" s="46"/>
      <c r="AE70" s="46"/>
      <c r="AF70" s="47">
        <f t="shared" si="0"/>
        <v>4990894</v>
      </c>
      <c r="AG70" s="39"/>
      <c r="AH70" s="40"/>
    </row>
    <row r="71" spans="1:34" s="38" customFormat="1" ht="38.25" customHeight="1">
      <c r="A71" s="20" t="s">
        <v>96</v>
      </c>
      <c r="B71" s="28" t="s">
        <v>97</v>
      </c>
      <c r="C71" s="46">
        <v>1436215</v>
      </c>
      <c r="D71" s="46"/>
      <c r="E71" s="46"/>
      <c r="F71" s="47"/>
      <c r="G71" s="47"/>
      <c r="H71" s="47"/>
      <c r="I71" s="46"/>
      <c r="J71" s="47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>
        <v>500000</v>
      </c>
      <c r="Y71" s="46"/>
      <c r="Z71" s="46"/>
      <c r="AA71" s="46"/>
      <c r="AB71" s="46"/>
      <c r="AC71" s="46"/>
      <c r="AD71" s="46"/>
      <c r="AE71" s="46"/>
      <c r="AF71" s="47">
        <f t="shared" si="0"/>
        <v>1936215</v>
      </c>
      <c r="AG71" s="39"/>
      <c r="AH71" s="40"/>
    </row>
    <row r="72" spans="1:34" s="38" customFormat="1" ht="30" customHeight="1">
      <c r="A72" s="20" t="s">
        <v>98</v>
      </c>
      <c r="B72" s="28" t="s">
        <v>99</v>
      </c>
      <c r="C72" s="46">
        <v>2268700</v>
      </c>
      <c r="D72" s="46"/>
      <c r="E72" s="46"/>
      <c r="F72" s="47"/>
      <c r="G72" s="47"/>
      <c r="H72" s="47"/>
      <c r="I72" s="46"/>
      <c r="J72" s="47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>
        <v>500000</v>
      </c>
      <c r="Y72" s="46"/>
      <c r="Z72" s="46"/>
      <c r="AA72" s="46"/>
      <c r="AB72" s="46"/>
      <c r="AC72" s="46"/>
      <c r="AD72" s="46"/>
      <c r="AE72" s="46"/>
      <c r="AF72" s="47">
        <f t="shared" si="0"/>
        <v>2768700</v>
      </c>
      <c r="AG72" s="39"/>
      <c r="AH72" s="40"/>
    </row>
    <row r="73" spans="1:34" s="38" customFormat="1" ht="38.25" customHeight="1">
      <c r="A73" s="20" t="s">
        <v>100</v>
      </c>
      <c r="B73" s="28" t="s">
        <v>101</v>
      </c>
      <c r="C73" s="46">
        <v>1021322</v>
      </c>
      <c r="D73" s="46"/>
      <c r="E73" s="46"/>
      <c r="F73" s="47"/>
      <c r="G73" s="47"/>
      <c r="H73" s="47"/>
      <c r="I73" s="46"/>
      <c r="J73" s="47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>
        <v>500000</v>
      </c>
      <c r="Y73" s="46"/>
      <c r="Z73" s="46"/>
      <c r="AA73" s="46">
        <v>1000000</v>
      </c>
      <c r="AB73" s="46"/>
      <c r="AC73" s="46"/>
      <c r="AD73" s="46"/>
      <c r="AE73" s="46"/>
      <c r="AF73" s="47">
        <f t="shared" si="0"/>
        <v>2521322</v>
      </c>
      <c r="AG73" s="39"/>
      <c r="AH73" s="40"/>
    </row>
    <row r="74" spans="1:34" s="38" customFormat="1" ht="39.75" customHeight="1">
      <c r="A74" s="20" t="s">
        <v>102</v>
      </c>
      <c r="B74" s="28" t="s">
        <v>103</v>
      </c>
      <c r="C74" s="46">
        <v>1567990</v>
      </c>
      <c r="D74" s="46"/>
      <c r="E74" s="46"/>
      <c r="F74" s="47"/>
      <c r="G74" s="47"/>
      <c r="H74" s="47"/>
      <c r="I74" s="46"/>
      <c r="J74" s="47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>
        <v>1281000</v>
      </c>
      <c r="X74" s="46">
        <v>500000</v>
      </c>
      <c r="Y74" s="46"/>
      <c r="Z74" s="46"/>
      <c r="AA74" s="46"/>
      <c r="AB74" s="46">
        <v>1382000</v>
      </c>
      <c r="AC74" s="46"/>
      <c r="AD74" s="46"/>
      <c r="AE74" s="46"/>
      <c r="AF74" s="47">
        <f t="shared" si="0"/>
        <v>4730990</v>
      </c>
      <c r="AG74" s="39"/>
      <c r="AH74" s="40"/>
    </row>
    <row r="75" spans="1:34" s="38" customFormat="1" ht="30" customHeight="1">
      <c r="A75" s="20" t="s">
        <v>104</v>
      </c>
      <c r="B75" s="28" t="s">
        <v>105</v>
      </c>
      <c r="C75" s="46">
        <v>1244844</v>
      </c>
      <c r="D75" s="46"/>
      <c r="E75" s="46"/>
      <c r="F75" s="47"/>
      <c r="G75" s="47"/>
      <c r="H75" s="47"/>
      <c r="I75" s="46"/>
      <c r="J75" s="47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>
        <v>1400000</v>
      </c>
      <c r="AD75" s="46"/>
      <c r="AE75" s="46"/>
      <c r="AF75" s="47">
        <f t="shared" si="0"/>
        <v>2644844</v>
      </c>
      <c r="AG75" s="39"/>
      <c r="AH75" s="40"/>
    </row>
    <row r="76" spans="1:34" s="38" customFormat="1" ht="30" customHeight="1">
      <c r="A76" s="20" t="s">
        <v>106</v>
      </c>
      <c r="B76" s="28" t="s">
        <v>107</v>
      </c>
      <c r="C76" s="46">
        <v>607978</v>
      </c>
      <c r="D76" s="46"/>
      <c r="E76" s="46"/>
      <c r="F76" s="47"/>
      <c r="G76" s="47"/>
      <c r="H76" s="47"/>
      <c r="I76" s="46"/>
      <c r="J76" s="47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>
        <v>1000000</v>
      </c>
      <c r="AD76" s="46"/>
      <c r="AE76" s="46"/>
      <c r="AF76" s="47">
        <f t="shared" si="0"/>
        <v>1607978</v>
      </c>
      <c r="AG76" s="39"/>
      <c r="AH76" s="40"/>
    </row>
    <row r="77" spans="1:34" s="38" customFormat="1" ht="38.25">
      <c r="A77" s="20">
        <v>22540000000</v>
      </c>
      <c r="B77" s="28" t="s">
        <v>113</v>
      </c>
      <c r="C77" s="46">
        <v>2525820</v>
      </c>
      <c r="D77" s="46"/>
      <c r="E77" s="46"/>
      <c r="F77" s="47"/>
      <c r="G77" s="47"/>
      <c r="H77" s="47"/>
      <c r="I77" s="46"/>
      <c r="J77" s="47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>
        <v>2067251</v>
      </c>
      <c r="AB77" s="46"/>
      <c r="AC77" s="46">
        <f>1420000</f>
        <v>1420000</v>
      </c>
      <c r="AD77" s="46"/>
      <c r="AE77" s="46"/>
      <c r="AF77" s="47">
        <f aca="true" t="shared" si="1" ref="AF77:AF82">SUM(C77:AE77)</f>
        <v>6013071</v>
      </c>
      <c r="AG77" s="39"/>
      <c r="AH77" s="40"/>
    </row>
    <row r="78" spans="1:34" s="38" customFormat="1" ht="38.25">
      <c r="A78" s="20">
        <v>22541000000</v>
      </c>
      <c r="B78" s="28" t="s">
        <v>114</v>
      </c>
      <c r="C78" s="46">
        <v>679846</v>
      </c>
      <c r="D78" s="46"/>
      <c r="E78" s="46"/>
      <c r="F78" s="47"/>
      <c r="G78" s="47"/>
      <c r="H78" s="47"/>
      <c r="I78" s="46"/>
      <c r="J78" s="47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7">
        <f t="shared" si="1"/>
        <v>679846</v>
      </c>
      <c r="AG78" s="39"/>
      <c r="AH78" s="40"/>
    </row>
    <row r="79" spans="1:34" s="38" customFormat="1" ht="38.25">
      <c r="A79" s="20">
        <v>22542000000</v>
      </c>
      <c r="B79" s="28" t="s">
        <v>115</v>
      </c>
      <c r="C79" s="46">
        <v>792007</v>
      </c>
      <c r="D79" s="46"/>
      <c r="E79" s="46"/>
      <c r="F79" s="47"/>
      <c r="G79" s="47"/>
      <c r="H79" s="47"/>
      <c r="I79" s="46"/>
      <c r="J79" s="47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7">
        <f t="shared" si="1"/>
        <v>792007</v>
      </c>
      <c r="AG79" s="39"/>
      <c r="AH79" s="40"/>
    </row>
    <row r="80" spans="1:34" s="38" customFormat="1" ht="38.25">
      <c r="A80" s="20">
        <v>22543000000</v>
      </c>
      <c r="B80" s="28" t="s">
        <v>116</v>
      </c>
      <c r="C80" s="46">
        <v>2479099</v>
      </c>
      <c r="D80" s="46"/>
      <c r="E80" s="46"/>
      <c r="F80" s="47"/>
      <c r="G80" s="47"/>
      <c r="H80" s="47"/>
      <c r="I80" s="46"/>
      <c r="J80" s="47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>
        <v>1393888</v>
      </c>
      <c r="AD80" s="46"/>
      <c r="AE80" s="46"/>
      <c r="AF80" s="47">
        <f t="shared" si="1"/>
        <v>3872987</v>
      </c>
      <c r="AG80" s="39"/>
      <c r="AH80" s="40"/>
    </row>
    <row r="81" spans="1:34" s="38" customFormat="1" ht="38.25">
      <c r="A81" s="20">
        <v>22544000000</v>
      </c>
      <c r="B81" s="28" t="s">
        <v>117</v>
      </c>
      <c r="C81" s="46">
        <v>1285490</v>
      </c>
      <c r="D81" s="46"/>
      <c r="E81" s="46"/>
      <c r="F81" s="47"/>
      <c r="G81" s="47"/>
      <c r="H81" s="47"/>
      <c r="I81" s="46"/>
      <c r="J81" s="47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7">
        <f t="shared" si="1"/>
        <v>1285490</v>
      </c>
      <c r="AG81" s="44"/>
      <c r="AH81" s="40"/>
    </row>
    <row r="82" spans="1:34" s="41" customFormat="1" ht="29.25" customHeight="1">
      <c r="A82" s="62" t="s">
        <v>118</v>
      </c>
      <c r="B82" s="62"/>
      <c r="C82" s="47">
        <f aca="true" t="shared" si="2" ref="C82:V82">SUM(C12:C81)</f>
        <v>358554200</v>
      </c>
      <c r="D82" s="47">
        <f t="shared" si="2"/>
        <v>24095400</v>
      </c>
      <c r="E82" s="47">
        <f t="shared" si="2"/>
        <v>13055801</v>
      </c>
      <c r="F82" s="47">
        <f t="shared" si="2"/>
        <v>81000</v>
      </c>
      <c r="G82" s="47">
        <f t="shared" si="2"/>
        <v>2179375500</v>
      </c>
      <c r="H82" s="47">
        <f t="shared" si="2"/>
        <v>1562713200</v>
      </c>
      <c r="I82" s="47">
        <f t="shared" si="2"/>
        <v>112560900</v>
      </c>
      <c r="J82" s="47">
        <f t="shared" si="2"/>
        <v>28082600</v>
      </c>
      <c r="K82" s="47">
        <f t="shared" si="2"/>
        <v>34582500</v>
      </c>
      <c r="L82" s="47">
        <f t="shared" si="2"/>
        <v>1336300</v>
      </c>
      <c r="M82" s="47">
        <f t="shared" si="2"/>
        <v>8245100</v>
      </c>
      <c r="N82" s="47">
        <f t="shared" si="2"/>
        <v>665830</v>
      </c>
      <c r="O82" s="47">
        <f t="shared" si="2"/>
        <v>712855</v>
      </c>
      <c r="P82" s="47">
        <f t="shared" si="2"/>
        <v>420</v>
      </c>
      <c r="Q82" s="47">
        <f t="shared" si="2"/>
        <v>541440</v>
      </c>
      <c r="R82" s="47">
        <f t="shared" si="2"/>
        <v>2500000</v>
      </c>
      <c r="S82" s="47">
        <v>25597100</v>
      </c>
      <c r="T82" s="47">
        <f t="shared" si="2"/>
        <v>6379416</v>
      </c>
      <c r="U82" s="47">
        <f t="shared" si="2"/>
        <v>5000000</v>
      </c>
      <c r="V82" s="47">
        <f t="shared" si="2"/>
        <v>160500</v>
      </c>
      <c r="W82" s="47">
        <f aca="true" t="shared" si="3" ref="W82:AE82">SUM(W12:W81)</f>
        <v>12810000</v>
      </c>
      <c r="X82" s="47">
        <f t="shared" si="3"/>
        <v>8320300</v>
      </c>
      <c r="Y82" s="47">
        <f t="shared" si="3"/>
        <v>1295692</v>
      </c>
      <c r="Z82" s="47">
        <f t="shared" si="3"/>
        <v>203475</v>
      </c>
      <c r="AA82" s="47">
        <f t="shared" si="3"/>
        <v>44509205</v>
      </c>
      <c r="AB82" s="47">
        <f t="shared" si="3"/>
        <v>11693862</v>
      </c>
      <c r="AC82" s="47">
        <f t="shared" si="3"/>
        <v>21352776</v>
      </c>
      <c r="AD82" s="47">
        <f t="shared" si="3"/>
        <v>8776124</v>
      </c>
      <c r="AE82" s="47">
        <f t="shared" si="3"/>
        <v>27109200</v>
      </c>
      <c r="AF82" s="47">
        <f t="shared" si="1"/>
        <v>4500310696</v>
      </c>
      <c r="AG82" s="44"/>
      <c r="AH82" s="65"/>
    </row>
    <row r="83" spans="1:35" s="66" customFormat="1" ht="30" customHeight="1">
      <c r="A83" s="23"/>
      <c r="B83" s="23"/>
      <c r="C83" s="23"/>
      <c r="D83" s="23"/>
      <c r="E83" s="2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>
        <v>4489029876</v>
      </c>
      <c r="AG83" s="45"/>
      <c r="AH83" s="42"/>
      <c r="AI83" s="31"/>
    </row>
    <row r="84" spans="3:35" s="66" customFormat="1" ht="29.25" customHeight="1">
      <c r="C84" s="6"/>
      <c r="D84" s="6"/>
      <c r="E84" s="6"/>
      <c r="F84" s="7"/>
      <c r="G84" s="7"/>
      <c r="H84" s="7"/>
      <c r="I84" s="7"/>
      <c r="J84" s="6"/>
      <c r="K84" s="6"/>
      <c r="L84" s="6"/>
      <c r="M84" s="6"/>
      <c r="N84" s="6"/>
      <c r="O84" s="6"/>
      <c r="P84" s="6"/>
      <c r="Q84" s="6"/>
      <c r="R84" s="14"/>
      <c r="S84" s="6"/>
      <c r="T84" s="6"/>
      <c r="U84" s="42"/>
      <c r="V84" s="42"/>
      <c r="W84" s="42"/>
      <c r="X84" s="42"/>
      <c r="Y84" s="42"/>
      <c r="Z84" s="42"/>
      <c r="AA84" s="42"/>
      <c r="AB84" s="50"/>
      <c r="AC84" s="50"/>
      <c r="AD84" s="42"/>
      <c r="AE84" s="42"/>
      <c r="AF84" s="49">
        <f>AF82-AF83</f>
        <v>11280820</v>
      </c>
      <c r="AG84" s="6"/>
      <c r="AH84" s="42"/>
      <c r="AI84" s="31"/>
    </row>
    <row r="85" spans="3:44" s="31" customFormat="1" ht="27.75" customHeight="1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0"/>
      <c r="AH85" s="48"/>
      <c r="AJ85" s="33"/>
      <c r="AK85" s="33"/>
      <c r="AR85" s="30"/>
    </row>
    <row r="86" spans="3:33" s="29" customFormat="1" ht="15">
      <c r="C86" s="30"/>
      <c r="D86" s="30"/>
      <c r="E86" s="30"/>
      <c r="F86" s="30"/>
      <c r="G86" s="30"/>
      <c r="H86" s="30"/>
      <c r="I86" s="30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0"/>
      <c r="AG86" s="31"/>
    </row>
    <row r="87" spans="1:33" s="23" customFormat="1" ht="15">
      <c r="A87" s="66"/>
      <c r="B87" s="66"/>
      <c r="C87" s="6"/>
      <c r="D87" s="6"/>
      <c r="E87" s="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6"/>
    </row>
    <row r="88" spans="3:33" s="23" customFormat="1" ht="15">
      <c r="C88" s="6"/>
      <c r="D88" s="6"/>
      <c r="E88" s="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6"/>
    </row>
    <row r="89" spans="3:33" s="23" customFormat="1" ht="15">
      <c r="C89" s="6"/>
      <c r="D89" s="6"/>
      <c r="E89" s="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8"/>
      <c r="AG89" s="6"/>
    </row>
    <row r="90" spans="3:33" s="23" customFormat="1" ht="15" hidden="1">
      <c r="C90" s="6"/>
      <c r="D90" s="6"/>
      <c r="E90" s="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6"/>
    </row>
    <row r="91" spans="3:33" s="4" customFormat="1" ht="39" customHeight="1" hidden="1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10"/>
      <c r="AG91" s="10"/>
    </row>
    <row r="92" spans="3:33" s="4" customFormat="1" ht="33" customHeight="1" hidden="1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0"/>
      <c r="AG92" s="11"/>
    </row>
    <row r="93" spans="1:33" s="23" customFormat="1" ht="15" hidden="1">
      <c r="A93" s="2"/>
      <c r="B93" s="2"/>
      <c r="C93" s="6"/>
      <c r="D93" s="6"/>
      <c r="E93" s="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6"/>
    </row>
    <row r="94" spans="3:33" s="23" customFormat="1" ht="15" hidden="1">
      <c r="C94" s="6"/>
      <c r="D94" s="6"/>
      <c r="E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12"/>
      <c r="AG94" s="6"/>
    </row>
    <row r="95" spans="3:43" s="23" customFormat="1" ht="26.25" customHeight="1">
      <c r="C95" s="13"/>
      <c r="D95" s="37"/>
      <c r="E95" s="3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6"/>
      <c r="AI95" s="25"/>
      <c r="AK95" s="25"/>
      <c r="AQ95" s="25"/>
    </row>
    <row r="96" spans="1:32" ht="12.75">
      <c r="A96" s="23"/>
      <c r="B96" s="23"/>
      <c r="C96" s="23"/>
      <c r="D96" s="23"/>
      <c r="E96" s="23"/>
      <c r="AF96" s="21"/>
    </row>
    <row r="97" spans="2:32" s="23" customFormat="1" ht="24" customHeight="1">
      <c r="B97" s="2"/>
      <c r="C97" s="24"/>
      <c r="D97" s="24"/>
      <c r="E97" s="2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2:5" ht="12.75">
      <c r="B98" s="23"/>
      <c r="C98" s="23"/>
      <c r="D98" s="23"/>
      <c r="E98" s="23"/>
    </row>
    <row r="103" spans="11:31" ht="17.25"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11:31" ht="17.25"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11:31" ht="17.25"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1:31" ht="17.25"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1:31" ht="17.25"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</sheetData>
  <sheetProtection/>
  <mergeCells count="24">
    <mergeCell ref="K9:T9"/>
    <mergeCell ref="U9:V9"/>
    <mergeCell ref="W9:AC9"/>
    <mergeCell ref="D9:G9"/>
    <mergeCell ref="A82:B82"/>
    <mergeCell ref="A7:A10"/>
    <mergeCell ref="B7:B10"/>
    <mergeCell ref="C8:C9"/>
    <mergeCell ref="C7:G7"/>
    <mergeCell ref="D8:G8"/>
    <mergeCell ref="F2:G2"/>
    <mergeCell ref="F3:G3"/>
    <mergeCell ref="F4:G4"/>
    <mergeCell ref="A5:G5"/>
    <mergeCell ref="AB84:AC84"/>
    <mergeCell ref="W8:AE8"/>
    <mergeCell ref="J2:AF2"/>
    <mergeCell ref="H7:J7"/>
    <mergeCell ref="H8:J8"/>
    <mergeCell ref="H9:J9"/>
    <mergeCell ref="K7:AF7"/>
    <mergeCell ref="AF8:AF10"/>
    <mergeCell ref="K8:V8"/>
    <mergeCell ref="AD9:AE9"/>
  </mergeCells>
  <printOptions horizontalCentered="1"/>
  <pageMargins left="0.5905511811023623" right="0.1968503937007874" top="0.1968503937007874" bottom="0.1968503937007874" header="0" footer="0"/>
  <pageSetup fitToWidth="5" horizontalDpi="600" verticalDpi="600" orientation="portrait" paperSize="9" scale="30" r:id="rId1"/>
  <colBreaks count="4" manualBreakCount="4">
    <brk id="7" min="1" max="81" man="1"/>
    <brk id="10" min="1" max="81" man="1"/>
    <brk id="20" min="1" max="81" man="1"/>
    <brk id="29" min="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22gfu2103</cp:lastModifiedBy>
  <cp:lastPrinted>2019-02-22T08:15:30Z</cp:lastPrinted>
  <dcterms:created xsi:type="dcterms:W3CDTF">1996-10-08T23:32:33Z</dcterms:created>
  <dcterms:modified xsi:type="dcterms:W3CDTF">2019-02-22T08:35:37Z</dcterms:modified>
  <cp:category/>
  <cp:version/>
  <cp:contentType/>
  <cp:contentStatus/>
</cp:coreProperties>
</file>