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8_{DCE37845-4B7D-473F-8AB9-9B1CE7ECFE13}" xr6:coauthVersionLast="45" xr6:coauthVersionMax="45" xr10:uidLastSave="{00000000-0000-0000-0000-000000000000}"/>
  <bookViews>
    <workbookView xWindow="-120" yWindow="-120" windowWidth="27870" windowHeight="16440"/>
  </bookViews>
  <sheets>
    <sheet name="дод 1 26.11" sheetId="13" r:id="rId1"/>
  </sheets>
  <definedNames>
    <definedName name="_xlnm.Print_Titles" localSheetId="0">'дод 1 26.11'!$A:$E,'дод 1 26.11'!$7:$8</definedName>
    <definedName name="_xlnm.Print_Area" localSheetId="0">'дод 1 26.11'!$A$1:$F$80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13" l="1"/>
  <c r="C78" i="13"/>
  <c r="E78" i="13"/>
  <c r="E52" i="13"/>
  <c r="E61" i="13"/>
  <c r="C61" i="13"/>
  <c r="E56" i="13"/>
  <c r="C42" i="13"/>
  <c r="C43" i="13"/>
  <c r="C44" i="13"/>
  <c r="C45" i="13"/>
  <c r="C46" i="13"/>
  <c r="C47" i="13"/>
  <c r="C48" i="13"/>
  <c r="D41" i="13"/>
  <c r="C41" i="13"/>
  <c r="H13" i="13"/>
  <c r="H12" i="13"/>
  <c r="I12" i="13"/>
  <c r="H14" i="13"/>
  <c r="H26" i="13"/>
  <c r="E70" i="13"/>
  <c r="C70" i="13"/>
  <c r="G70" i="13"/>
  <c r="F70" i="13"/>
  <c r="F66" i="13"/>
  <c r="F65" i="13"/>
  <c r="F80" i="13"/>
  <c r="D70" i="13"/>
  <c r="D67" i="13"/>
  <c r="D66" i="13"/>
  <c r="C66" i="13"/>
  <c r="D12" i="13"/>
  <c r="D11" i="13"/>
  <c r="D17" i="13"/>
  <c r="D26" i="13"/>
  <c r="D25" i="13"/>
  <c r="C25" i="13"/>
  <c r="D30" i="13"/>
  <c r="D33" i="13"/>
  <c r="D49" i="13"/>
  <c r="D40" i="13"/>
  <c r="D37" i="13"/>
  <c r="D52" i="13"/>
  <c r="E67" i="13"/>
  <c r="C67" i="13"/>
  <c r="E66" i="13"/>
  <c r="E65" i="13"/>
  <c r="E33" i="13"/>
  <c r="E32" i="13"/>
  <c r="E17" i="13"/>
  <c r="E11" i="13"/>
  <c r="E10" i="13"/>
  <c r="E26" i="13"/>
  <c r="E30" i="13"/>
  <c r="E25" i="13"/>
  <c r="E38" i="13"/>
  <c r="E40" i="13"/>
  <c r="F67" i="13"/>
  <c r="F78" i="13"/>
  <c r="C79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9" i="13"/>
  <c r="I50" i="13"/>
  <c r="I51" i="13"/>
  <c r="H52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13" i="13"/>
  <c r="I14" i="13"/>
  <c r="I15" i="13"/>
  <c r="I16" i="13"/>
  <c r="I17" i="13"/>
  <c r="I18" i="13"/>
  <c r="F26" i="13"/>
  <c r="F30" i="13"/>
  <c r="F25" i="13"/>
  <c r="F10" i="13"/>
  <c r="F33" i="13"/>
  <c r="C13" i="13"/>
  <c r="C14" i="13"/>
  <c r="C15" i="13"/>
  <c r="C17" i="13"/>
  <c r="F17" i="13"/>
  <c r="C18" i="13"/>
  <c r="C19" i="13"/>
  <c r="C20" i="13"/>
  <c r="C21" i="13"/>
  <c r="C22" i="13"/>
  <c r="C23" i="13"/>
  <c r="C24" i="13"/>
  <c r="C26" i="13"/>
  <c r="C27" i="13"/>
  <c r="C28" i="13"/>
  <c r="C29" i="13"/>
  <c r="C30" i="13"/>
  <c r="C31" i="13"/>
  <c r="D32" i="13"/>
  <c r="C32" i="13"/>
  <c r="F32" i="13"/>
  <c r="C33" i="13"/>
  <c r="C34" i="13"/>
  <c r="C35" i="13"/>
  <c r="C36" i="13"/>
  <c r="F40" i="13"/>
  <c r="F52" i="13"/>
  <c r="F37" i="13"/>
  <c r="C38" i="13"/>
  <c r="C39" i="13"/>
  <c r="C51" i="13"/>
  <c r="C50" i="13"/>
  <c r="C52" i="13"/>
  <c r="C53" i="13"/>
  <c r="C54" i="13"/>
  <c r="C56" i="13"/>
  <c r="C57" i="13"/>
  <c r="C58" i="13"/>
  <c r="C59" i="13"/>
  <c r="C60" i="13"/>
  <c r="C62" i="13"/>
  <c r="C63" i="13"/>
  <c r="C68" i="13"/>
  <c r="C69" i="13"/>
  <c r="C73" i="13"/>
  <c r="C74" i="13"/>
  <c r="C71" i="13"/>
  <c r="C72" i="13"/>
  <c r="C75" i="13"/>
  <c r="C76" i="13"/>
  <c r="C77" i="13"/>
  <c r="C11" i="13"/>
  <c r="D10" i="13"/>
  <c r="C10" i="13"/>
  <c r="C40" i="13"/>
  <c r="E55" i="13"/>
  <c r="D65" i="13"/>
  <c r="C65" i="13"/>
  <c r="C49" i="13"/>
  <c r="C16" i="13"/>
  <c r="C12" i="13"/>
  <c r="D64" i="13"/>
  <c r="D80" i="13"/>
  <c r="E37" i="13"/>
  <c r="C55" i="13"/>
  <c r="E64" i="13"/>
  <c r="E80" i="13"/>
  <c r="C82" i="13"/>
  <c r="C37" i="13"/>
  <c r="C64" i="13"/>
  <c r="C80" i="13"/>
</calcChain>
</file>

<file path=xl/sharedStrings.xml><?xml version="1.0" encoding="utf-8"?>
<sst xmlns="http://schemas.openxmlformats.org/spreadsheetml/2006/main" count="94" uniqueCount="93">
  <si>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</si>
  <si>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</si>
  <si>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</si>
  <si>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</si>
  <si>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</si>
  <si>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</si>
  <si>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</si>
  <si>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</si>
  <si>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</si>
  <si>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</si>
  <si>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</si>
  <si>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</si>
  <si>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</si>
  <si>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</si>
  <si>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</si>
  <si>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</si>
  <si>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</si>
  <si>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</si>
  <si>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Податок на прибуток підприємств, створених за участю іноземних інвесторів</t>
  </si>
  <si>
    <t>Податок на прибуток іноземних юридичних осіб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</si>
  <si>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</si>
  <si>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</si>
  <si>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Інші платники податку на прибуток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</si>
  <si>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</si>
  <si>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13020000 </t>
  </si>
  <si>
    <t>13020100 </t>
  </si>
  <si>
    <t>13020300 </t>
  </si>
  <si>
    <t>13020400 </t>
  </si>
  <si>
    <t>13030100 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</si>
  <si>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</si>
  <si>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</si>
  <si>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</si>
  <si>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</si>
  <si>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22010000 </t>
  </si>
  <si>
    <t>Плата за надання адміністративних послуг</t>
  </si>
  <si>
    <t>22010500 </t>
  </si>
  <si>
    <t>Плата за ліцензії на виробництво спирту етилового, коньячного і плодового, алкогольних напоїв та тютюнових виробів </t>
  </si>
  <si>
    <t>22011000 </t>
  </si>
  <si>
    <t>Плата за ліцензії на право оптової торгівлі алкогольними напоями та тютюновими виробами </t>
  </si>
  <si>
    <t>22011100 </t>
  </si>
  <si>
    <t>Плата за ліцензії на право роздрібної торгівлі алкогольними напоями та тютюновими виробами </t>
  </si>
  <si>
    <t>22011800 </t>
  </si>
  <si>
    <t>Плата за ліцензії та сертифікати, що сплачується ліцензіатами за місцем здійснення діяльності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</si>
  <si>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</si>
  <si>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</si>
  <si>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</si>
  <si>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</si>
  <si>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 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</si>
  <si>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</si>
  <si>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</si>
  <si>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</si>
  <si>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13030000 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</si>
  <si>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</si>
  <si>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</si>
  <si>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Базова дотація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</si>
  <si>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</si>
  <si>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</si>
  <si>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</si>
  <si>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</si>
  <si>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</si>
  <si>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</si>
  <si>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</si>
  <si>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Податок та збір на доходи фізичних осіб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</si>
  <si>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</si>
  <si>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</si>
  <si>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</si>
  <si>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Інші податки та збори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</si>
  <si>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</si>
  <si>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</si>
  <si>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придбання ангіографічного обладнання</t>
  </si>
  <si>
    <r>
      <t>Інші джерела власних надходжень бюджетних установ</t>
    </r>
    <r>
      <rPr>
        <sz val="14"/>
        <color indexed="8"/>
        <rFont val="Times New Roman"/>
        <family val="1"/>
        <charset val="204"/>
      </rPr>
      <t> </t>
    </r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</si>
  <si>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</si>
  <si>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місцевих бюджетів іншим місцевим бюджетам</t>
  </si>
  <si>
    <t>Субвенції з державного бюджету місцевим бюджетам</t>
  </si>
  <si>
    <t>Дотації з державного бюджету місцевим бюджетам</t>
  </si>
  <si>
    <t>Інші субвенції з місцевого бюджету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</si>
  <si>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</si>
  <si>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(грн)</t>
  </si>
  <si>
    <t>Усього</t>
  </si>
  <si>
    <t>в тому числі бюджет розвитку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</si>
  <si>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</si>
  <si>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</si>
  <si>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</si>
  <si>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Разом доходів</t>
  </si>
  <si>
    <t>Доходи обласного бюджету на 2020 рік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</si>
  <si>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</si>
  <si>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</si>
  <si>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</si>
  <si>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 xml:space="preserve">Субвенція з державного бюджету місцевим бюджетам на розвиток системи екстреної медичної допомоги </t>
  </si>
  <si>
    <t>Усього доходів (без урахування міжбюджетних трансфертів)</t>
  </si>
  <si>
    <t>(код бюджету)</t>
  </si>
  <si>
    <t>Додаток 1
до рішення обласної ради
"Про обласний бюджет Хмельницької області на 2020 рік"</t>
  </si>
  <si>
    <t>від 20 грудня 2019 року № 22-29/2019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</si>
</sst>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8" formatCode="#,##0.0"/>
    <numFmt numFmtId="179" formatCode="#,##0.000"/>
  </numFmts>
  <fonts count="38" x14ac:knownFonts="1">
    <font>
      <sz val="10"/>
      <name val="Times New Roman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MS Sans Serif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5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3" fillId="22" borderId="1" applyNumberFormat="0" applyAlignment="0" applyProtection="0"/>
    <xf numFmtId="172" fontId="18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2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8" fillId="23" borderId="7" applyNumberFormat="0" applyAlignment="0" applyProtection="0"/>
    <xf numFmtId="0" fontId="8" fillId="23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28" fillId="0" borderId="0"/>
    <xf numFmtId="0" fontId="20" fillId="0" borderId="0"/>
    <xf numFmtId="0" fontId="18" fillId="0" borderId="0"/>
    <xf numFmtId="0" fontId="18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10" borderId="8" applyNumberFormat="0" applyFont="0" applyAlignment="0" applyProtection="0"/>
    <xf numFmtId="0" fontId="18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35" fillId="43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37" borderId="0" applyNumberFormat="0" applyBorder="0" applyAlignment="0" applyProtection="0"/>
    <xf numFmtId="0" fontId="35" fillId="44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4" fillId="38" borderId="0" applyNumberFormat="0" applyBorder="0" applyAlignment="0" applyProtection="0"/>
    <xf numFmtId="0" fontId="35" fillId="45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4" fillId="39" borderId="0" applyNumberFormat="0" applyBorder="0" applyAlignment="0" applyProtection="0"/>
    <xf numFmtId="0" fontId="35" fillId="46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4" fillId="40" borderId="0" applyNumberFormat="0" applyBorder="0" applyAlignment="0" applyProtection="0"/>
    <xf numFmtId="0" fontId="35" fillId="47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4" fillId="41" borderId="0" applyNumberFormat="0" applyBorder="0" applyAlignment="0" applyProtection="0"/>
    <xf numFmtId="0" fontId="35" fillId="48" borderId="0" applyNumberFormat="0" applyBorder="0" applyAlignment="0" applyProtection="0"/>
    <xf numFmtId="0" fontId="34" fillId="30" borderId="0" applyNumberFormat="0" applyBorder="0" applyAlignment="0" applyProtection="0"/>
    <xf numFmtId="0" fontId="34" fillId="36" borderId="0" applyNumberFormat="0" applyBorder="0" applyAlignment="0" applyProtection="0"/>
    <xf numFmtId="0" fontId="34" fillId="42" borderId="0" applyNumberFormat="0" applyBorder="0" applyAlignment="0" applyProtection="0"/>
  </cellStyleXfs>
  <cellXfs count="83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1" fillId="0" borderId="0" xfId="0" applyNumberFormat="1" applyFont="1" applyFill="1" applyAlignment="1" applyProtection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Font="1" applyFill="1" applyAlignment="1">
      <alignment wrapText="1"/>
    </xf>
    <xf numFmtId="0" fontId="2" fillId="0" borderId="0" xfId="0" applyNumberFormat="1" applyFont="1" applyFill="1" applyAlignment="1" applyProtection="1">
      <alignment wrapText="1"/>
    </xf>
    <xf numFmtId="0" fontId="2" fillId="0" borderId="0" xfId="0" applyFont="1" applyFill="1" applyAlignment="1">
      <alignment wrapText="1"/>
    </xf>
    <xf numFmtId="0" fontId="22" fillId="0" borderId="0" xfId="0" applyNumberFormat="1" applyFont="1" applyFill="1" applyAlignment="1" applyProtection="1">
      <alignment wrapText="1"/>
    </xf>
    <xf numFmtId="0" fontId="22" fillId="0" borderId="0" xfId="0" applyFont="1" applyFill="1" applyAlignment="1">
      <alignment wrapText="1"/>
    </xf>
    <xf numFmtId="0" fontId="21" fillId="0" borderId="0" xfId="0" applyNumberFormat="1" applyFont="1" applyFill="1" applyAlignment="1" applyProtection="1">
      <alignment horizontal="right"/>
    </xf>
    <xf numFmtId="0" fontId="21" fillId="0" borderId="0" xfId="0" applyNumberFormat="1" applyFont="1" applyFill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justify" vertical="center" wrapText="1"/>
    </xf>
    <xf numFmtId="0" fontId="2" fillId="0" borderId="10" xfId="0" applyNumberFormat="1" applyFont="1" applyFill="1" applyBorder="1" applyAlignment="1" applyProtection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90" applyFont="1" applyBorder="1" applyAlignment="1">
      <alignment horizontal="center" vertical="center" wrapText="1"/>
    </xf>
    <xf numFmtId="0" fontId="24" fillId="0" borderId="10" xfId="90" applyFont="1" applyBorder="1" applyAlignment="1">
      <alignment vertical="center" wrapText="1"/>
    </xf>
    <xf numFmtId="0" fontId="24" fillId="0" borderId="10" xfId="9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178" fontId="2" fillId="0" borderId="0" xfId="0" applyNumberFormat="1" applyFont="1" applyFill="1" applyAlignment="1">
      <alignment wrapText="1"/>
    </xf>
    <xf numFmtId="4" fontId="21" fillId="0" borderId="0" xfId="0" applyNumberFormat="1" applyFont="1" applyFill="1" applyAlignment="1" applyProtection="1">
      <alignment horizontal="center"/>
    </xf>
    <xf numFmtId="179" fontId="22" fillId="0" borderId="0" xfId="0" applyNumberFormat="1" applyFont="1" applyFill="1" applyAlignment="1" applyProtection="1">
      <alignment wrapText="1"/>
    </xf>
    <xf numFmtId="0" fontId="2" fillId="0" borderId="10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vertical="center"/>
    </xf>
    <xf numFmtId="0" fontId="21" fillId="0" borderId="11" xfId="0" applyNumberFormat="1" applyFont="1" applyFill="1" applyBorder="1" applyAlignment="1" applyProtection="1">
      <alignment horizontal="center" vertical="center"/>
    </xf>
    <xf numFmtId="0" fontId="21" fillId="0" borderId="11" xfId="0" applyNumberFormat="1" applyFont="1" applyFill="1" applyBorder="1" applyAlignment="1" applyProtection="1">
      <alignment horizontal="right" vertical="center"/>
    </xf>
    <xf numFmtId="4" fontId="21" fillId="0" borderId="0" xfId="0" applyNumberFormat="1" applyFont="1" applyFill="1" applyAlignment="1" applyProtection="1">
      <alignment horizontal="right"/>
    </xf>
    <xf numFmtId="178" fontId="21" fillId="0" borderId="0" xfId="0" applyNumberFormat="1" applyFont="1" applyFill="1" applyAlignment="1" applyProtection="1">
      <alignment horizontal="right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wrapText="1"/>
    </xf>
    <xf numFmtId="3" fontId="21" fillId="0" borderId="10" xfId="0" applyNumberFormat="1" applyFont="1" applyFill="1" applyBorder="1" applyAlignment="1" applyProtection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wrapText="1"/>
    </xf>
    <xf numFmtId="4" fontId="21" fillId="0" borderId="0" xfId="0" applyNumberFormat="1" applyFont="1" applyFill="1" applyAlignment="1" applyProtection="1">
      <alignment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Border="1" applyAlignment="1">
      <alignment vertical="center" wrapText="1"/>
    </xf>
    <xf numFmtId="0" fontId="21" fillId="24" borderId="10" xfId="0" applyNumberFormat="1" applyFont="1" applyFill="1" applyBorder="1" applyAlignment="1" applyProtection="1">
      <alignment horizontal="center" vertical="center" wrapText="1"/>
    </xf>
    <xf numFmtId="3" fontId="21" fillId="0" borderId="0" xfId="0" applyNumberFormat="1" applyFont="1" applyFill="1" applyAlignment="1" applyProtection="1">
      <alignment horizontal="center"/>
    </xf>
    <xf numFmtId="178" fontId="24" fillId="0" borderId="10" xfId="0" applyNumberFormat="1" applyFont="1" applyBorder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2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4" fontId="21" fillId="0" borderId="10" xfId="0" applyNumberFormat="1" applyFont="1" applyFill="1" applyBorder="1" applyAlignment="1" applyProtection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 applyAlignment="1">
      <alignment horizontal="center" vertical="top"/>
    </xf>
    <xf numFmtId="0" fontId="2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</cellXfs>
  <cellStyles count="135">
    <cellStyle name="20% - Акцент1" xfId="1"/>
    <cellStyle name="20% - Акцент1 2" xfId="2"/>
    <cellStyle name="20% - Акцент2" xfId="3"/>
    <cellStyle name="20% - Акцент2 2" xfId="4"/>
    <cellStyle name="20% - Акцент3" xfId="5"/>
    <cellStyle name="20% - Акцент3 2" xfId="6"/>
    <cellStyle name="20% - Акцент4" xfId="7"/>
    <cellStyle name="20% - Акцент4 2" xfId="8"/>
    <cellStyle name="20% - Акцент5" xfId="9"/>
    <cellStyle name="20% - Акцент5 2" xfId="10"/>
    <cellStyle name="20% - Акцент6" xfId="11"/>
    <cellStyle name="20% - Акцент6 2" xfId="12"/>
    <cellStyle name="20% – колірна тема 1" xfId="112" builtinId="30" hidden="1"/>
    <cellStyle name="20% – колірна тема 2" xfId="116" builtinId="34" hidden="1"/>
    <cellStyle name="20% – колірна тема 3" xfId="120" builtinId="38" hidden="1"/>
    <cellStyle name="20% – колірна тема 4" xfId="124" builtinId="42" hidden="1"/>
    <cellStyle name="20% – колірна тема 5" xfId="128" builtinId="46" hidden="1"/>
    <cellStyle name="20% – колірна тема 6" xfId="132" builtinId="50" hidden="1"/>
    <cellStyle name="40% - Акцент1" xfId="13"/>
    <cellStyle name="40% - Акцент1 2" xfId="14"/>
    <cellStyle name="40% - Акцент2" xfId="15"/>
    <cellStyle name="40% - Акцент2 2" xfId="16"/>
    <cellStyle name="40% - Акцент3" xfId="17"/>
    <cellStyle name="40% - Акцент3 2" xfId="18"/>
    <cellStyle name="40% - Акцент4" xfId="19"/>
    <cellStyle name="40% - Акцент4 2" xfId="20"/>
    <cellStyle name="40% - Акцент5" xfId="21"/>
    <cellStyle name="40% - Акцент5 2" xfId="22"/>
    <cellStyle name="40% - Акцент6" xfId="23"/>
    <cellStyle name="40% - Акцент6 2" xfId="24"/>
    <cellStyle name="40% – колірна тема 1" xfId="113" builtinId="31" hidden="1"/>
    <cellStyle name="40% – колірна тема 2" xfId="117" builtinId="35" hidden="1"/>
    <cellStyle name="40% – колірна тема 3" xfId="121" builtinId="39" hidden="1"/>
    <cellStyle name="40% – колірна тема 4" xfId="125" builtinId="43" hidden="1"/>
    <cellStyle name="40% – колірна тема 5" xfId="129" builtinId="47" hidden="1"/>
    <cellStyle name="40% – колірна тема 6" xfId="133" builtinId="51" hidden="1"/>
    <cellStyle name="60% - Акцент1" xfId="25"/>
    <cellStyle name="60% - Акцент1 2" xfId="26"/>
    <cellStyle name="60% - Акцент2" xfId="27"/>
    <cellStyle name="60% - Акцент2 2" xfId="28"/>
    <cellStyle name="60% - Акцент3" xfId="29"/>
    <cellStyle name="60% - Акцент3 2" xfId="30"/>
    <cellStyle name="60% - Акцент4" xfId="31"/>
    <cellStyle name="60% - Акцент4 2" xfId="32"/>
    <cellStyle name="60% - Акцент5" xfId="33"/>
    <cellStyle name="60% - Акцент5 2" xfId="34"/>
    <cellStyle name="60% - Акцент6" xfId="35"/>
    <cellStyle name="60% - Акцент6 2" xfId="36"/>
    <cellStyle name="60% – колірна тема 1" xfId="114" builtinId="32" hidden="1"/>
    <cellStyle name="60% – колірна тема 2" xfId="118" builtinId="36" hidden="1"/>
    <cellStyle name="60% – колірна тема 3" xfId="122" builtinId="40" hidden="1"/>
    <cellStyle name="60% – колірна тема 4" xfId="126" builtinId="44" hidden="1"/>
    <cellStyle name="60% – колірна тема 5" xfId="130" builtinId="48" hidden="1"/>
    <cellStyle name="60% – колірна тема 6" xfId="134" builtinId="52" hidden="1"/>
    <cellStyle name="Normal_meresha_07" xfId="37"/>
    <cellStyle name="Акцент1" xfId="38"/>
    <cellStyle name="Акцент1 2" xfId="39"/>
    <cellStyle name="Акцент2" xfId="40"/>
    <cellStyle name="Акцент2 2" xfId="41"/>
    <cellStyle name="Акцент3" xfId="42"/>
    <cellStyle name="Акцент3 2" xfId="43"/>
    <cellStyle name="Акцент4" xfId="44"/>
    <cellStyle name="Акцент4 2" xfId="45"/>
    <cellStyle name="Акцент5" xfId="46"/>
    <cellStyle name="Акцент5 2" xfId="47"/>
    <cellStyle name="Акцент6" xfId="48"/>
    <cellStyle name="Акцент6 2" xfId="49"/>
    <cellStyle name="Ввод " xfId="50"/>
    <cellStyle name="Ввод  2" xfId="51"/>
    <cellStyle name="Вывод" xfId="52"/>
    <cellStyle name="Вывод 2" xfId="53"/>
    <cellStyle name="Вычисление" xfId="54"/>
    <cellStyle name="Вычисление 2" xfId="55"/>
    <cellStyle name="Гарний" xfId="109" builtinId="26" hidden="1"/>
    <cellStyle name="Денежный 2" xfId="56"/>
    <cellStyle name="Заголовок 1 2" xfId="57"/>
    <cellStyle name="Заголовок 2 2" xfId="58"/>
    <cellStyle name="Заголовок 3 2" xfId="59"/>
    <cellStyle name="Заголовок 4 2" xfId="60"/>
    <cellStyle name="Звичайний" xfId="0" builtinId="0"/>
    <cellStyle name="Звичайний 10" xfId="61"/>
    <cellStyle name="Звичайний 11" xfId="62"/>
    <cellStyle name="Звичайний 12" xfId="63"/>
    <cellStyle name="Звичайний 13" xfId="64"/>
    <cellStyle name="Звичайний 14" xfId="65"/>
    <cellStyle name="Звичайний 15" xfId="66"/>
    <cellStyle name="Звичайний 16" xfId="67"/>
    <cellStyle name="Звичайний 17" xfId="68"/>
    <cellStyle name="Звичайний 18" xfId="69"/>
    <cellStyle name="Звичайний 19" xfId="70"/>
    <cellStyle name="Звичайний 2" xfId="71"/>
    <cellStyle name="Звичайний 2 10" xfId="72"/>
    <cellStyle name="Звичайний 2 2" xfId="73"/>
    <cellStyle name="Звичайний 20" xfId="74"/>
    <cellStyle name="Звичайний 3" xfId="75"/>
    <cellStyle name="Звичайний 4" xfId="76"/>
    <cellStyle name="Звичайний 5" xfId="77"/>
    <cellStyle name="Звичайний 6" xfId="78"/>
    <cellStyle name="Звичайний 7" xfId="79"/>
    <cellStyle name="Звичайний 8" xfId="80"/>
    <cellStyle name="Звичайний 9" xfId="81"/>
    <cellStyle name="Итог" xfId="82"/>
    <cellStyle name="Итог 2" xfId="83"/>
    <cellStyle name="Колірна тема 1" xfId="111" builtinId="29" hidden="1"/>
    <cellStyle name="Колірна тема 2" xfId="115" builtinId="33" hidden="1"/>
    <cellStyle name="Колірна тема 3" xfId="119" builtinId="37" hidden="1"/>
    <cellStyle name="Колірна тема 4" xfId="123" builtinId="41" hidden="1"/>
    <cellStyle name="Колірна тема 5" xfId="127" builtinId="45" hidden="1"/>
    <cellStyle name="Колірна тема 6" xfId="131" builtinId="49" hidden="1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ий" xfId="110" builtinId="28" hidden="1"/>
    <cellStyle name="Нейтральный" xfId="88"/>
    <cellStyle name="Нейтральный 2" xfId="89"/>
    <cellStyle name="Обычный 12" xfId="90"/>
    <cellStyle name="Обычный 12 2" xfId="91"/>
    <cellStyle name="Обычный 12_податок на прибуток" xfId="92"/>
    <cellStyle name="Обычный 2" xfId="93"/>
    <cellStyle name="Обычный 3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Связанная ячейка" xfId="101"/>
    <cellStyle name="Связанная ячейка 2" xfId="102"/>
    <cellStyle name="Стиль 1" xfId="103"/>
    <cellStyle name="Текст предупреждения" xfId="104"/>
    <cellStyle name="Текст предупреждения 2" xfId="105"/>
    <cellStyle name="Финансовый 2" xfId="106"/>
    <cellStyle name="Хороший" xfId="107"/>
    <cellStyle name="Хороший 2" xfId="10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IL85"/>
  <sheetViews>
    <sheetView showGridLines="0" showZeros="0" tabSelected="1" view="pageBreakPreview" zoomScaleNormal="100" workbookViewId="0">
      <pane xSplit="2" ySplit="8" topLeftCell="C77" activePane="bottomRight" state="frozen"/>
      <selection sqref="A1:IV65536"/>
      <selection pane="topRight" sqref="A1:IV65536"/>
      <selection pane="bottomLeft" sqref="A1:IV65536"/>
      <selection pane="bottomRight" activeCell="D3" sqref="D3:F3"/>
    </sheetView>
  </sheetViews>
  <sheetFormatPr defaultColWidth="9.1640625" defaultRowHeight="18.75" x14ac:dyDescent="0.3"/>
  <cols>
    <col min="1" max="1" width="21.1640625" style="12" customWidth="1"/>
    <col min="2" max="2" width="66.5" style="1" customWidth="1"/>
    <col min="3" max="3" width="25.5" style="12" customWidth="1"/>
    <col min="4" max="4" width="24" style="12" customWidth="1"/>
    <col min="5" max="5" width="21.33203125" style="11" customWidth="1"/>
    <col min="6" max="6" width="20" style="1" customWidth="1"/>
    <col min="7" max="7" width="37.83203125" style="1" hidden="1" customWidth="1"/>
    <col min="8" max="8" width="34.6640625" style="2" hidden="1" customWidth="1"/>
    <col min="9" max="9" width="22.6640625" style="2" hidden="1" customWidth="1"/>
    <col min="10" max="10" width="18.83203125" style="2" hidden="1" customWidth="1"/>
    <col min="11" max="11" width="0" style="2" hidden="1" customWidth="1"/>
    <col min="12" max="237" width="9.1640625" style="2"/>
    <col min="238" max="246" width="9.1640625" style="1"/>
    <col min="247" max="16384" width="9.1640625" style="2"/>
  </cols>
  <sheetData>
    <row r="1" spans="1:246" ht="15.6" customHeight="1" x14ac:dyDescent="0.3">
      <c r="D1" s="80" t="s">
        <v>91</v>
      </c>
      <c r="E1" s="80"/>
      <c r="F1" s="80"/>
    </row>
    <row r="2" spans="1:246" ht="55.15" customHeight="1" x14ac:dyDescent="0.3">
      <c r="D2" s="80"/>
      <c r="E2" s="80"/>
      <c r="F2" s="80"/>
    </row>
    <row r="3" spans="1:246" ht="20.45" customHeight="1" x14ac:dyDescent="0.3">
      <c r="D3" s="80" t="s">
        <v>92</v>
      </c>
      <c r="E3" s="80"/>
      <c r="F3" s="80"/>
    </row>
    <row r="4" spans="1:246" ht="21" customHeight="1" x14ac:dyDescent="0.3">
      <c r="A4" s="81" t="s">
        <v>84</v>
      </c>
      <c r="B4" s="81"/>
      <c r="C4" s="81"/>
      <c r="D4" s="81"/>
      <c r="E4" s="81"/>
    </row>
    <row r="5" spans="1:246" ht="21" customHeight="1" x14ac:dyDescent="0.3">
      <c r="A5" s="78">
        <v>22100000000</v>
      </c>
      <c r="B5" s="73"/>
      <c r="C5" s="73"/>
      <c r="D5" s="73"/>
      <c r="E5" s="73"/>
    </row>
    <row r="6" spans="1:246" x14ac:dyDescent="0.3">
      <c r="A6" s="79" t="s">
        <v>90</v>
      </c>
      <c r="B6" s="46"/>
      <c r="C6" s="47"/>
      <c r="D6" s="47"/>
      <c r="E6" s="48"/>
      <c r="F6" s="48" t="s">
        <v>77</v>
      </c>
    </row>
    <row r="7" spans="1:246" ht="25.5" customHeight="1" x14ac:dyDescent="0.3">
      <c r="A7" s="82" t="s">
        <v>0</v>
      </c>
      <c r="B7" s="82" t="s">
        <v>1</v>
      </c>
      <c r="C7" s="82" t="s">
        <v>78</v>
      </c>
      <c r="D7" s="82" t="s">
        <v>9</v>
      </c>
      <c r="E7" s="82" t="s">
        <v>10</v>
      </c>
      <c r="F7" s="82"/>
    </row>
    <row r="8" spans="1:246" ht="61.15" customHeight="1" x14ac:dyDescent="0.3">
      <c r="A8" s="82"/>
      <c r="B8" s="82"/>
      <c r="C8" s="82"/>
      <c r="D8" s="82"/>
      <c r="E8" s="13" t="s">
        <v>78</v>
      </c>
      <c r="F8" s="13" t="s">
        <v>79</v>
      </c>
    </row>
    <row r="9" spans="1:246" ht="15" customHeight="1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246" s="4" customFormat="1" ht="19.5" customHeight="1" x14ac:dyDescent="0.2">
      <c r="A10" s="13">
        <v>10000000</v>
      </c>
      <c r="B10" s="14" t="s">
        <v>3</v>
      </c>
      <c r="C10" s="51">
        <f>+D10+E10</f>
        <v>1093365600</v>
      </c>
      <c r="D10" s="52">
        <f>+D11+D25+D33</f>
        <v>1083526200</v>
      </c>
      <c r="E10" s="52">
        <f>+E11+E25+E32</f>
        <v>9839400</v>
      </c>
      <c r="F10" s="75">
        <f>+F11+F25+F33</f>
        <v>0</v>
      </c>
      <c r="G10" s="3">
        <v>901705850</v>
      </c>
      <c r="ID10" s="3"/>
      <c r="IE10" s="3"/>
      <c r="IF10" s="3"/>
      <c r="IG10" s="3"/>
      <c r="IH10" s="3"/>
      <c r="II10" s="3"/>
      <c r="IJ10" s="3"/>
      <c r="IK10" s="3"/>
      <c r="IL10" s="3"/>
    </row>
    <row r="11" spans="1:246" s="6" customFormat="1" ht="64.900000000000006" customHeight="1" x14ac:dyDescent="0.3">
      <c r="A11" s="13">
        <v>11000000</v>
      </c>
      <c r="B11" s="22" t="s">
        <v>4</v>
      </c>
      <c r="C11" s="51">
        <f>+D11+E11</f>
        <v>1061124100</v>
      </c>
      <c r="D11" s="52">
        <f>+D12+D17</f>
        <v>1061124100</v>
      </c>
      <c r="E11" s="52">
        <f>+E13+E17</f>
        <v>0</v>
      </c>
      <c r="F11" s="75"/>
      <c r="G11" s="5">
        <v>873344950</v>
      </c>
      <c r="ID11" s="5"/>
      <c r="IE11" s="5"/>
      <c r="IF11" s="5"/>
      <c r="IG11" s="5"/>
      <c r="IH11" s="5"/>
      <c r="II11" s="5"/>
      <c r="IJ11" s="5"/>
      <c r="IK11" s="5"/>
      <c r="IL11" s="5"/>
    </row>
    <row r="12" spans="1:246" s="6" customFormat="1" ht="28.15" customHeight="1" x14ac:dyDescent="0.3">
      <c r="A12" s="28">
        <v>11010000</v>
      </c>
      <c r="B12" s="41" t="s">
        <v>62</v>
      </c>
      <c r="C12" s="51">
        <f>+D12+E13</f>
        <v>1005483000</v>
      </c>
      <c r="D12" s="52">
        <f>+D13+D14+D15+D16</f>
        <v>1005483000</v>
      </c>
      <c r="E12" s="53"/>
      <c r="F12" s="75"/>
      <c r="G12" s="5">
        <v>822641850</v>
      </c>
      <c r="H12" s="6">
        <f>+H13+H14+H15+H16</f>
        <v>84247062</v>
      </c>
      <c r="I12" s="6">
        <f>+H12+G12</f>
        <v>906888912</v>
      </c>
      <c r="ID12" s="5"/>
      <c r="IE12" s="5"/>
      <c r="IF12" s="5"/>
      <c r="IG12" s="5"/>
      <c r="IH12" s="5"/>
      <c r="II12" s="5"/>
      <c r="IJ12" s="5"/>
      <c r="IK12" s="5"/>
      <c r="IL12" s="5"/>
    </row>
    <row r="13" spans="1:246" s="6" customFormat="1" ht="86.45" customHeight="1" x14ac:dyDescent="0.3">
      <c r="A13" s="18">
        <v>11010100</v>
      </c>
      <c r="B13" s="19" t="s">
        <v>13</v>
      </c>
      <c r="C13" s="54">
        <f>+D13+E14</f>
        <v>809368100</v>
      </c>
      <c r="D13" s="55">
        <v>809368100</v>
      </c>
      <c r="E13" s="56"/>
      <c r="F13" s="76"/>
      <c r="G13" s="5">
        <v>663465720</v>
      </c>
      <c r="H13" s="6">
        <f>1077650+45116638</f>
        <v>46194288</v>
      </c>
      <c r="I13" s="6">
        <f t="shared" ref="I13:I64" si="0">+H13+G13</f>
        <v>709660008</v>
      </c>
      <c r="J13" s="6">
        <v>46894288</v>
      </c>
      <c r="ID13" s="5"/>
      <c r="IE13" s="5"/>
      <c r="IF13" s="5"/>
      <c r="IG13" s="5"/>
      <c r="IH13" s="5"/>
      <c r="II13" s="5"/>
      <c r="IJ13" s="5"/>
      <c r="IK13" s="5"/>
      <c r="IL13" s="5"/>
    </row>
    <row r="14" spans="1:246" s="6" customFormat="1" ht="112.9" customHeight="1" x14ac:dyDescent="0.3">
      <c r="A14" s="20">
        <v>11010200</v>
      </c>
      <c r="B14" s="21" t="s">
        <v>14</v>
      </c>
      <c r="C14" s="54">
        <f>+D14+E15</f>
        <v>90869300</v>
      </c>
      <c r="D14" s="56">
        <v>90869300</v>
      </c>
      <c r="E14" s="56"/>
      <c r="F14" s="76"/>
      <c r="G14" s="5">
        <v>67894850</v>
      </c>
      <c r="H14" s="6">
        <f>1400000+10376000</f>
        <v>11776000</v>
      </c>
      <c r="I14" s="6">
        <f t="shared" si="0"/>
        <v>79670850</v>
      </c>
      <c r="J14" s="6">
        <v>11776000</v>
      </c>
      <c r="ID14" s="5"/>
      <c r="IE14" s="5"/>
      <c r="IF14" s="5"/>
      <c r="IG14" s="5"/>
      <c r="IH14" s="5"/>
      <c r="II14" s="5"/>
      <c r="IJ14" s="5"/>
      <c r="IK14" s="5"/>
      <c r="IL14" s="5"/>
    </row>
    <row r="15" spans="1:246" s="6" customFormat="1" ht="86.45" customHeight="1" x14ac:dyDescent="0.3">
      <c r="A15" s="18">
        <v>11010400</v>
      </c>
      <c r="B15" s="19" t="s">
        <v>15</v>
      </c>
      <c r="C15" s="54">
        <f>+D15+E16</f>
        <v>93256700</v>
      </c>
      <c r="D15" s="57">
        <v>93256700</v>
      </c>
      <c r="E15" s="56"/>
      <c r="F15" s="76"/>
      <c r="G15" s="5">
        <v>81231280</v>
      </c>
      <c r="H15" s="6">
        <v>25434774</v>
      </c>
      <c r="I15" s="6">
        <f t="shared" si="0"/>
        <v>106666054</v>
      </c>
      <c r="J15" s="6">
        <v>25434774</v>
      </c>
      <c r="ID15" s="5"/>
      <c r="IE15" s="5"/>
      <c r="IF15" s="5"/>
      <c r="IG15" s="5"/>
      <c r="IH15" s="5"/>
      <c r="II15" s="5"/>
      <c r="IJ15" s="5"/>
      <c r="IK15" s="5"/>
      <c r="IL15" s="5"/>
    </row>
    <row r="16" spans="1:246" s="6" customFormat="1" ht="86.45" customHeight="1" x14ac:dyDescent="0.3">
      <c r="A16" s="18">
        <v>11010500</v>
      </c>
      <c r="B16" s="19" t="s">
        <v>16</v>
      </c>
      <c r="C16" s="54">
        <f>+D16+E17</f>
        <v>11988900</v>
      </c>
      <c r="D16" s="57">
        <v>11988900</v>
      </c>
      <c r="E16" s="56"/>
      <c r="F16" s="76"/>
      <c r="G16" s="5">
        <v>10050000</v>
      </c>
      <c r="H16" s="6">
        <v>842000</v>
      </c>
      <c r="I16" s="6">
        <f t="shared" si="0"/>
        <v>10892000</v>
      </c>
      <c r="J16" s="6">
        <v>842000</v>
      </c>
      <c r="ID16" s="5"/>
      <c r="IE16" s="5"/>
      <c r="IF16" s="5"/>
      <c r="IG16" s="5"/>
      <c r="IH16" s="5"/>
      <c r="II16" s="5"/>
      <c r="IJ16" s="5"/>
      <c r="IK16" s="5"/>
      <c r="IL16" s="5"/>
    </row>
    <row r="17" spans="1:246" s="7" customFormat="1" ht="55.9" customHeight="1" x14ac:dyDescent="0.3">
      <c r="A17" s="13">
        <v>11020000</v>
      </c>
      <c r="B17" s="22" t="s">
        <v>5</v>
      </c>
      <c r="C17" s="51">
        <f t="shared" ref="C17:C63" si="1">+D17+E17</f>
        <v>55641100</v>
      </c>
      <c r="D17" s="51">
        <f>+D18+D19+D20+D21+D22+D23+D24</f>
        <v>55641100</v>
      </c>
      <c r="E17" s="51">
        <f>+E18+E19+E20+E21+E22+E23+E24</f>
        <v>0</v>
      </c>
      <c r="F17" s="71">
        <f>+F18+F19+F20+F21+F22+F23+F24</f>
        <v>0</v>
      </c>
      <c r="G17" s="7">
        <v>50703100</v>
      </c>
      <c r="H17" s="7">
        <v>259070</v>
      </c>
      <c r="I17" s="6">
        <f t="shared" si="0"/>
        <v>50962170</v>
      </c>
    </row>
    <row r="18" spans="1:246" s="5" customFormat="1" ht="86.45" customHeight="1" x14ac:dyDescent="0.3">
      <c r="A18" s="23">
        <v>11020200</v>
      </c>
      <c r="B18" s="24" t="s">
        <v>17</v>
      </c>
      <c r="C18" s="54">
        <f t="shared" si="1"/>
        <v>1208400</v>
      </c>
      <c r="D18" s="54">
        <v>1208400</v>
      </c>
      <c r="E18" s="54"/>
      <c r="F18" s="74"/>
      <c r="G18" s="5">
        <v>719100</v>
      </c>
      <c r="H18" s="5">
        <v>259070</v>
      </c>
      <c r="I18" s="6">
        <f t="shared" si="0"/>
        <v>978170</v>
      </c>
    </row>
    <row r="19" spans="1:246" s="6" customFormat="1" ht="86.45" customHeight="1" x14ac:dyDescent="0.3">
      <c r="A19" s="25">
        <v>11020300</v>
      </c>
      <c r="B19" s="26" t="s">
        <v>18</v>
      </c>
      <c r="C19" s="54">
        <f t="shared" si="1"/>
        <v>6906900</v>
      </c>
      <c r="D19" s="57">
        <v>6906900</v>
      </c>
      <c r="E19" s="57"/>
      <c r="F19" s="76"/>
      <c r="G19" s="5">
        <v>7391010</v>
      </c>
      <c r="I19" s="6">
        <f t="shared" si="0"/>
        <v>7391010</v>
      </c>
      <c r="ID19" s="5"/>
      <c r="IE19" s="5"/>
      <c r="IF19" s="5"/>
      <c r="IG19" s="5"/>
      <c r="IH19" s="5"/>
      <c r="II19" s="5"/>
      <c r="IJ19" s="5"/>
      <c r="IK19" s="5"/>
      <c r="IL19" s="5"/>
    </row>
    <row r="20" spans="1:246" s="6" customFormat="1" ht="47.45" customHeight="1" x14ac:dyDescent="0.3">
      <c r="A20" s="25">
        <v>11020500</v>
      </c>
      <c r="B20" s="26" t="s">
        <v>19</v>
      </c>
      <c r="C20" s="54">
        <f t="shared" si="1"/>
        <v>2459900</v>
      </c>
      <c r="D20" s="57">
        <v>2459900</v>
      </c>
      <c r="E20" s="57"/>
      <c r="F20" s="76"/>
      <c r="G20" s="5">
        <v>1651660</v>
      </c>
      <c r="I20" s="6">
        <f t="shared" si="0"/>
        <v>1651660</v>
      </c>
      <c r="ID20" s="5"/>
      <c r="IE20" s="5"/>
      <c r="IF20" s="5"/>
      <c r="IG20" s="5"/>
      <c r="IH20" s="5"/>
      <c r="II20" s="5"/>
      <c r="IJ20" s="5"/>
      <c r="IK20" s="5"/>
      <c r="IL20" s="5"/>
    </row>
    <row r="21" spans="1:246" s="6" customFormat="1" ht="86.45" customHeight="1" x14ac:dyDescent="0.3">
      <c r="A21" s="25">
        <v>11020900</v>
      </c>
      <c r="B21" s="26" t="s">
        <v>20</v>
      </c>
      <c r="C21" s="54">
        <f t="shared" si="1"/>
        <v>124500</v>
      </c>
      <c r="D21" s="57">
        <v>124500</v>
      </c>
      <c r="E21" s="57"/>
      <c r="F21" s="76"/>
      <c r="G21" s="5">
        <v>59070</v>
      </c>
      <c r="I21" s="6">
        <f t="shared" si="0"/>
        <v>59070</v>
      </c>
      <c r="ID21" s="5"/>
      <c r="IE21" s="5"/>
      <c r="IF21" s="5"/>
      <c r="IG21" s="5"/>
      <c r="IH21" s="5"/>
      <c r="II21" s="5"/>
      <c r="IJ21" s="5"/>
      <c r="IK21" s="5"/>
      <c r="IL21" s="5"/>
    </row>
    <row r="22" spans="1:246" s="6" customFormat="1" ht="67.900000000000006" customHeight="1" x14ac:dyDescent="0.3">
      <c r="A22" s="25">
        <v>11021000</v>
      </c>
      <c r="B22" s="26" t="s">
        <v>21</v>
      </c>
      <c r="C22" s="54">
        <f t="shared" si="1"/>
        <v>44862400</v>
      </c>
      <c r="D22" s="57">
        <v>44862400</v>
      </c>
      <c r="E22" s="57"/>
      <c r="F22" s="76"/>
      <c r="G22" s="5">
        <v>40846180</v>
      </c>
      <c r="I22" s="6">
        <f t="shared" si="0"/>
        <v>40846180</v>
      </c>
      <c r="ID22" s="5"/>
      <c r="IE22" s="5"/>
      <c r="IF22" s="5"/>
      <c r="IG22" s="5"/>
      <c r="IH22" s="5"/>
      <c r="II22" s="5"/>
      <c r="IJ22" s="5"/>
      <c r="IK22" s="5"/>
      <c r="IL22" s="5"/>
    </row>
    <row r="23" spans="1:246" s="6" customFormat="1" ht="62.45" customHeight="1" x14ac:dyDescent="0.3">
      <c r="A23" s="25">
        <v>11021100</v>
      </c>
      <c r="B23" s="26" t="s">
        <v>22</v>
      </c>
      <c r="C23" s="54">
        <f t="shared" si="1"/>
        <v>78100</v>
      </c>
      <c r="D23" s="57">
        <v>78100</v>
      </c>
      <c r="E23" s="57"/>
      <c r="F23" s="76"/>
      <c r="G23" s="5">
        <v>29970</v>
      </c>
      <c r="I23" s="6">
        <f t="shared" si="0"/>
        <v>29970</v>
      </c>
      <c r="ID23" s="5"/>
      <c r="IE23" s="5"/>
      <c r="IF23" s="5"/>
      <c r="IG23" s="5"/>
      <c r="IH23" s="5"/>
      <c r="II23" s="5"/>
      <c r="IJ23" s="5"/>
      <c r="IK23" s="5"/>
      <c r="IL23" s="5"/>
    </row>
    <row r="24" spans="1:246" s="6" customFormat="1" ht="86.45" customHeight="1" x14ac:dyDescent="0.3">
      <c r="A24" s="27">
        <v>11021600</v>
      </c>
      <c r="B24" s="26" t="s">
        <v>23</v>
      </c>
      <c r="C24" s="54">
        <f t="shared" si="1"/>
        <v>900</v>
      </c>
      <c r="D24" s="58">
        <v>900</v>
      </c>
      <c r="E24" s="52"/>
      <c r="F24" s="76"/>
      <c r="G24" s="5">
        <v>6110</v>
      </c>
      <c r="I24" s="6">
        <f t="shared" si="0"/>
        <v>6110</v>
      </c>
      <c r="ID24" s="5"/>
      <c r="IE24" s="5"/>
      <c r="IF24" s="5"/>
      <c r="IG24" s="5"/>
      <c r="IH24" s="5"/>
      <c r="II24" s="5"/>
      <c r="IJ24" s="5"/>
      <c r="IK24" s="5"/>
      <c r="IL24" s="5"/>
    </row>
    <row r="25" spans="1:246" s="8" customFormat="1" ht="52.9" customHeight="1" x14ac:dyDescent="0.3">
      <c r="A25" s="13">
        <v>13000000</v>
      </c>
      <c r="B25" s="22" t="s">
        <v>55</v>
      </c>
      <c r="C25" s="51">
        <f t="shared" si="1"/>
        <v>22402100</v>
      </c>
      <c r="D25" s="52">
        <f>+D26+D30</f>
        <v>22402100</v>
      </c>
      <c r="E25" s="52">
        <f>+E26+E30</f>
        <v>0</v>
      </c>
      <c r="F25" s="75">
        <f>+F26+F30</f>
        <v>0</v>
      </c>
      <c r="G25" s="7">
        <v>28360900</v>
      </c>
      <c r="I25" s="6">
        <f t="shared" si="0"/>
        <v>28360900</v>
      </c>
      <c r="ID25" s="7"/>
      <c r="IE25" s="7"/>
      <c r="IF25" s="7"/>
      <c r="IG25" s="7"/>
      <c r="IH25" s="7"/>
      <c r="II25" s="7"/>
      <c r="IJ25" s="7"/>
      <c r="IK25" s="7"/>
      <c r="IL25" s="7"/>
    </row>
    <row r="26" spans="1:246" s="8" customFormat="1" ht="51.6" customHeight="1" x14ac:dyDescent="0.3">
      <c r="A26" s="28" t="s">
        <v>24</v>
      </c>
      <c r="B26" s="31" t="s">
        <v>56</v>
      </c>
      <c r="C26" s="51">
        <f t="shared" si="1"/>
        <v>11402100</v>
      </c>
      <c r="D26" s="52">
        <f>+D27+D28+D29</f>
        <v>11402100</v>
      </c>
      <c r="E26" s="52">
        <f>+E27+E28+E29</f>
        <v>0</v>
      </c>
      <c r="F26" s="75">
        <f>+F27+F28+F29</f>
        <v>0</v>
      </c>
      <c r="G26" s="7">
        <v>17898800</v>
      </c>
      <c r="H26" s="8">
        <f>+H27+H29</f>
        <v>-3531100</v>
      </c>
      <c r="I26" s="6">
        <f t="shared" si="0"/>
        <v>14367700</v>
      </c>
      <c r="ID26" s="7"/>
      <c r="IE26" s="7"/>
      <c r="IF26" s="7"/>
      <c r="IG26" s="7"/>
      <c r="IH26" s="7"/>
      <c r="II26" s="7"/>
      <c r="IJ26" s="7"/>
      <c r="IK26" s="7"/>
      <c r="IL26" s="7"/>
    </row>
    <row r="27" spans="1:246" s="6" customFormat="1" ht="82.15" customHeight="1" x14ac:dyDescent="0.3">
      <c r="A27" s="17" t="s">
        <v>25</v>
      </c>
      <c r="B27" s="30" t="s">
        <v>57</v>
      </c>
      <c r="C27" s="54">
        <f t="shared" si="1"/>
        <v>9014300</v>
      </c>
      <c r="D27" s="57">
        <v>9014300</v>
      </c>
      <c r="E27" s="56"/>
      <c r="F27" s="76"/>
      <c r="G27" s="5">
        <v>14883000</v>
      </c>
      <c r="H27" s="6">
        <v>-2131100</v>
      </c>
      <c r="I27" s="6">
        <f t="shared" si="0"/>
        <v>12751900</v>
      </c>
      <c r="ID27" s="5"/>
      <c r="IE27" s="5"/>
      <c r="IF27" s="5"/>
      <c r="IG27" s="5"/>
      <c r="IH27" s="5"/>
      <c r="II27" s="5"/>
      <c r="IJ27" s="5"/>
      <c r="IK27" s="5"/>
      <c r="IL27" s="5"/>
    </row>
    <row r="28" spans="1:246" s="6" customFormat="1" ht="51.6" customHeight="1" x14ac:dyDescent="0.3">
      <c r="A28" s="32" t="s">
        <v>26</v>
      </c>
      <c r="B28" s="33" t="s">
        <v>58</v>
      </c>
      <c r="C28" s="54">
        <f t="shared" si="1"/>
        <v>846000</v>
      </c>
      <c r="D28" s="57">
        <v>846000</v>
      </c>
      <c r="E28" s="56"/>
      <c r="F28" s="76"/>
      <c r="G28" s="5">
        <v>746200</v>
      </c>
      <c r="I28" s="6">
        <f t="shared" si="0"/>
        <v>746200</v>
      </c>
      <c r="ID28" s="5"/>
      <c r="IE28" s="5"/>
      <c r="IF28" s="5"/>
      <c r="IG28" s="5"/>
      <c r="IH28" s="5"/>
      <c r="II28" s="5"/>
      <c r="IJ28" s="5"/>
      <c r="IK28" s="5"/>
      <c r="IL28" s="5"/>
    </row>
    <row r="29" spans="1:246" s="6" customFormat="1" ht="59.45" customHeight="1" x14ac:dyDescent="0.3">
      <c r="A29" s="32" t="s">
        <v>27</v>
      </c>
      <c r="B29" s="33" t="s">
        <v>59</v>
      </c>
      <c r="C29" s="54">
        <f t="shared" si="1"/>
        <v>1541800</v>
      </c>
      <c r="D29" s="57">
        <v>1541800</v>
      </c>
      <c r="E29" s="56"/>
      <c r="F29" s="76"/>
      <c r="G29" s="5">
        <v>2269600</v>
      </c>
      <c r="H29" s="6">
        <v>-1400000</v>
      </c>
      <c r="I29" s="6">
        <f t="shared" si="0"/>
        <v>869600</v>
      </c>
      <c r="ID29" s="5"/>
      <c r="IE29" s="5"/>
      <c r="IF29" s="5"/>
      <c r="IG29" s="5"/>
      <c r="IH29" s="5"/>
      <c r="II29" s="5"/>
      <c r="IJ29" s="5"/>
      <c r="IK29" s="5"/>
      <c r="IL29" s="5"/>
    </row>
    <row r="30" spans="1:246" s="8" customFormat="1" ht="51.6" customHeight="1" x14ac:dyDescent="0.3">
      <c r="A30" s="28" t="s">
        <v>51</v>
      </c>
      <c r="B30" s="29" t="s">
        <v>60</v>
      </c>
      <c r="C30" s="51">
        <f t="shared" si="1"/>
        <v>11000000</v>
      </c>
      <c r="D30" s="52">
        <f>+D31</f>
        <v>11000000</v>
      </c>
      <c r="E30" s="52">
        <f>+E31</f>
        <v>0</v>
      </c>
      <c r="F30" s="75">
        <f>+F31</f>
        <v>0</v>
      </c>
      <c r="G30" s="7">
        <v>10462100</v>
      </c>
      <c r="I30" s="6">
        <f t="shared" si="0"/>
        <v>10462100</v>
      </c>
      <c r="ID30" s="7"/>
      <c r="IE30" s="7"/>
      <c r="IF30" s="7"/>
      <c r="IG30" s="7"/>
      <c r="IH30" s="7"/>
      <c r="II30" s="7"/>
      <c r="IJ30" s="7"/>
      <c r="IK30" s="7"/>
      <c r="IL30" s="7"/>
    </row>
    <row r="31" spans="1:246" s="6" customFormat="1" ht="61.9" customHeight="1" x14ac:dyDescent="0.3">
      <c r="A31" s="17" t="s">
        <v>28</v>
      </c>
      <c r="B31" s="30" t="s">
        <v>61</v>
      </c>
      <c r="C31" s="54">
        <f t="shared" si="1"/>
        <v>11000000</v>
      </c>
      <c r="D31" s="56">
        <v>11000000</v>
      </c>
      <c r="E31" s="56"/>
      <c r="F31" s="76"/>
      <c r="G31" s="5">
        <v>10462100</v>
      </c>
      <c r="I31" s="6">
        <f t="shared" si="0"/>
        <v>10462100</v>
      </c>
      <c r="ID31" s="5"/>
      <c r="IE31" s="5"/>
      <c r="IF31" s="5"/>
      <c r="IG31" s="5"/>
      <c r="IH31" s="5"/>
      <c r="II31" s="5"/>
      <c r="IJ31" s="5"/>
      <c r="IK31" s="5"/>
      <c r="IL31" s="5"/>
    </row>
    <row r="32" spans="1:246" s="6" customFormat="1" ht="51.6" customHeight="1" x14ac:dyDescent="0.3">
      <c r="A32" s="28">
        <v>19000000</v>
      </c>
      <c r="B32" s="29" t="s">
        <v>66</v>
      </c>
      <c r="C32" s="51">
        <f t="shared" si="1"/>
        <v>9839400</v>
      </c>
      <c r="D32" s="56">
        <f>+D33</f>
        <v>0</v>
      </c>
      <c r="E32" s="52">
        <f>+E33</f>
        <v>9839400</v>
      </c>
      <c r="F32" s="76">
        <f>+F33</f>
        <v>0</v>
      </c>
      <c r="G32" s="5">
        <v>0</v>
      </c>
      <c r="I32" s="6">
        <f t="shared" si="0"/>
        <v>0</v>
      </c>
      <c r="ID32" s="5"/>
      <c r="IE32" s="5"/>
      <c r="IF32" s="5"/>
      <c r="IG32" s="5"/>
      <c r="IH32" s="5"/>
      <c r="II32" s="5"/>
      <c r="IJ32" s="5"/>
      <c r="IK32" s="5"/>
      <c r="IL32" s="5"/>
    </row>
    <row r="33" spans="1:246" s="8" customFormat="1" ht="28.9" customHeight="1" x14ac:dyDescent="0.3">
      <c r="A33" s="28">
        <v>19010000</v>
      </c>
      <c r="B33" s="29" t="s">
        <v>29</v>
      </c>
      <c r="C33" s="51">
        <f t="shared" si="1"/>
        <v>9839400</v>
      </c>
      <c r="D33" s="52">
        <f>+D34+D35+D36</f>
        <v>0</v>
      </c>
      <c r="E33" s="52">
        <f>+E34+E35+E36</f>
        <v>9839400</v>
      </c>
      <c r="F33" s="75">
        <f>+F34+F35+F36</f>
        <v>0</v>
      </c>
      <c r="G33" s="7">
        <v>0</v>
      </c>
      <c r="I33" s="6">
        <f t="shared" si="0"/>
        <v>0</v>
      </c>
      <c r="ID33" s="7"/>
      <c r="IE33" s="7"/>
      <c r="IF33" s="7"/>
      <c r="IG33" s="7"/>
      <c r="IH33" s="7"/>
      <c r="II33" s="7"/>
      <c r="IJ33" s="7"/>
      <c r="IK33" s="7"/>
      <c r="IL33" s="7"/>
    </row>
    <row r="34" spans="1:246" s="6" customFormat="1" ht="64.150000000000006" customHeight="1" x14ac:dyDescent="0.3">
      <c r="A34" s="17">
        <v>19010100</v>
      </c>
      <c r="B34" s="30" t="s">
        <v>30</v>
      </c>
      <c r="C34" s="54">
        <f t="shared" si="1"/>
        <v>6880500</v>
      </c>
      <c r="D34" s="56"/>
      <c r="E34" s="56">
        <v>6880500</v>
      </c>
      <c r="F34" s="76"/>
      <c r="G34" s="7"/>
      <c r="I34" s="6">
        <f t="shared" si="0"/>
        <v>0</v>
      </c>
      <c r="ID34" s="5"/>
      <c r="IE34" s="5"/>
      <c r="IF34" s="5"/>
      <c r="IG34" s="5"/>
      <c r="IH34" s="5"/>
      <c r="II34" s="5"/>
      <c r="IJ34" s="5"/>
      <c r="IK34" s="5"/>
      <c r="IL34" s="5"/>
    </row>
    <row r="35" spans="1:246" s="6" customFormat="1" ht="64.150000000000006" customHeight="1" x14ac:dyDescent="0.3">
      <c r="A35" s="17">
        <v>19010200</v>
      </c>
      <c r="B35" s="30" t="s">
        <v>31</v>
      </c>
      <c r="C35" s="54">
        <f t="shared" si="1"/>
        <v>1236100</v>
      </c>
      <c r="D35" s="56"/>
      <c r="E35" s="56">
        <v>1236100</v>
      </c>
      <c r="F35" s="76"/>
      <c r="G35" s="7"/>
      <c r="I35" s="6">
        <f t="shared" si="0"/>
        <v>0</v>
      </c>
      <c r="ID35" s="5"/>
      <c r="IE35" s="5"/>
      <c r="IF35" s="5"/>
      <c r="IG35" s="5"/>
      <c r="IH35" s="5"/>
      <c r="II35" s="5"/>
      <c r="IJ35" s="5"/>
      <c r="IK35" s="5"/>
      <c r="IL35" s="5"/>
    </row>
    <row r="36" spans="1:246" s="6" customFormat="1" ht="85.15" customHeight="1" x14ac:dyDescent="0.3">
      <c r="A36" s="17">
        <v>19010300</v>
      </c>
      <c r="B36" s="30" t="s">
        <v>32</v>
      </c>
      <c r="C36" s="54">
        <f t="shared" si="1"/>
        <v>1722800</v>
      </c>
      <c r="D36" s="56"/>
      <c r="E36" s="56">
        <v>1722800</v>
      </c>
      <c r="F36" s="76"/>
      <c r="G36" s="7"/>
      <c r="I36" s="6">
        <f t="shared" si="0"/>
        <v>0</v>
      </c>
      <c r="ID36" s="5"/>
      <c r="IE36" s="5"/>
      <c r="IF36" s="5"/>
      <c r="IG36" s="5"/>
      <c r="IH36" s="5"/>
      <c r="II36" s="5"/>
      <c r="IJ36" s="5"/>
      <c r="IK36" s="5"/>
      <c r="IL36" s="5"/>
    </row>
    <row r="37" spans="1:246" s="8" customFormat="1" ht="64.150000000000006" customHeight="1" x14ac:dyDescent="0.3">
      <c r="A37" s="13">
        <v>20000000</v>
      </c>
      <c r="B37" s="14" t="s">
        <v>6</v>
      </c>
      <c r="C37" s="51">
        <f t="shared" si="1"/>
        <v>164793162</v>
      </c>
      <c r="D37" s="52">
        <f>+D40+D52+D55</f>
        <v>29785600</v>
      </c>
      <c r="E37" s="52">
        <f>+E40+E52+E55+E38</f>
        <v>135007562</v>
      </c>
      <c r="F37" s="75">
        <f>+F40+F52+F55</f>
        <v>0</v>
      </c>
      <c r="G37" s="7">
        <v>27874600</v>
      </c>
      <c r="I37" s="6">
        <f t="shared" si="0"/>
        <v>27874600</v>
      </c>
      <c r="ID37" s="7"/>
      <c r="IE37" s="7"/>
      <c r="IF37" s="7"/>
      <c r="IG37" s="7"/>
      <c r="IH37" s="7"/>
      <c r="II37" s="7"/>
      <c r="IJ37" s="7"/>
      <c r="IK37" s="7"/>
      <c r="IL37" s="7"/>
    </row>
    <row r="38" spans="1:246" s="8" customFormat="1" ht="64.150000000000006" customHeight="1" x14ac:dyDescent="0.3">
      <c r="A38" s="13">
        <v>21000000</v>
      </c>
      <c r="B38" s="14" t="s">
        <v>80</v>
      </c>
      <c r="C38" s="51">
        <f t="shared" si="1"/>
        <v>137300</v>
      </c>
      <c r="D38" s="52"/>
      <c r="E38" s="52">
        <f>+E39</f>
        <v>137300</v>
      </c>
      <c r="F38" s="75"/>
      <c r="G38" s="7"/>
      <c r="I38" s="6">
        <f t="shared" si="0"/>
        <v>0</v>
      </c>
      <c r="ID38" s="7"/>
      <c r="IE38" s="7"/>
      <c r="IF38" s="7"/>
      <c r="IG38" s="7"/>
      <c r="IH38" s="7"/>
      <c r="II38" s="7"/>
      <c r="IJ38" s="7"/>
      <c r="IK38" s="7"/>
      <c r="IL38" s="7"/>
    </row>
    <row r="39" spans="1:246" s="8" customFormat="1" ht="64.150000000000006" customHeight="1" x14ac:dyDescent="0.3">
      <c r="A39" s="13">
        <v>21110000</v>
      </c>
      <c r="B39" s="14" t="s">
        <v>81</v>
      </c>
      <c r="C39" s="51">
        <f t="shared" si="1"/>
        <v>137300</v>
      </c>
      <c r="D39" s="52"/>
      <c r="E39" s="52">
        <v>137300</v>
      </c>
      <c r="F39" s="75"/>
      <c r="G39" s="7"/>
      <c r="I39" s="6">
        <f t="shared" si="0"/>
        <v>0</v>
      </c>
      <c r="ID39" s="7"/>
      <c r="IE39" s="7"/>
      <c r="IF39" s="7"/>
      <c r="IG39" s="7"/>
      <c r="IH39" s="7"/>
      <c r="II39" s="7"/>
      <c r="IJ39" s="7"/>
      <c r="IK39" s="7"/>
      <c r="IL39" s="7"/>
    </row>
    <row r="40" spans="1:246" s="8" customFormat="1" ht="64.150000000000006" customHeight="1" x14ac:dyDescent="0.3">
      <c r="A40" s="13">
        <v>22000000</v>
      </c>
      <c r="B40" s="22" t="s">
        <v>7</v>
      </c>
      <c r="C40" s="52">
        <f>+C41+C49+C51</f>
        <v>29209400</v>
      </c>
      <c r="D40" s="52">
        <f>+D41+D49+D51</f>
        <v>29209400</v>
      </c>
      <c r="E40" s="52">
        <f>+E41+E49+E51</f>
        <v>0</v>
      </c>
      <c r="F40" s="75">
        <f>+F41+F49+F51</f>
        <v>0</v>
      </c>
      <c r="G40" s="7">
        <v>26974600</v>
      </c>
      <c r="I40" s="6">
        <f t="shared" si="0"/>
        <v>26974600</v>
      </c>
      <c r="ID40" s="7"/>
      <c r="IE40" s="7"/>
      <c r="IF40" s="7"/>
      <c r="IG40" s="7"/>
      <c r="IH40" s="7"/>
      <c r="II40" s="7"/>
      <c r="IJ40" s="7"/>
      <c r="IK40" s="7"/>
      <c r="IL40" s="7"/>
    </row>
    <row r="41" spans="1:246" s="6" customFormat="1" ht="64.150000000000006" customHeight="1" x14ac:dyDescent="0.3">
      <c r="A41" s="34" t="s">
        <v>33</v>
      </c>
      <c r="B41" s="31" t="s">
        <v>34</v>
      </c>
      <c r="C41" s="51">
        <f t="shared" si="1"/>
        <v>26394600</v>
      </c>
      <c r="D41" s="52">
        <f>+D42+D43+D44+D45+D46+D47+D48</f>
        <v>26394600</v>
      </c>
      <c r="E41" s="56"/>
      <c r="F41" s="76"/>
      <c r="G41" s="5">
        <v>24853500</v>
      </c>
      <c r="H41" s="6">
        <v>700</v>
      </c>
      <c r="I41" s="6">
        <f t="shared" si="0"/>
        <v>24854200</v>
      </c>
      <c r="ID41" s="5"/>
      <c r="IE41" s="5"/>
      <c r="IF41" s="5"/>
      <c r="IG41" s="5"/>
      <c r="IH41" s="5"/>
      <c r="II41" s="5"/>
      <c r="IJ41" s="5"/>
      <c r="IK41" s="5"/>
      <c r="IL41" s="5"/>
    </row>
    <row r="42" spans="1:246" s="6" customFormat="1" ht="79.150000000000006" customHeight="1" x14ac:dyDescent="0.3">
      <c r="A42" s="23" t="s">
        <v>35</v>
      </c>
      <c r="B42" s="24" t="s">
        <v>36</v>
      </c>
      <c r="C42" s="51">
        <f t="shared" si="1"/>
        <v>7800</v>
      </c>
      <c r="D42" s="56">
        <v>7800</v>
      </c>
      <c r="E42" s="56"/>
      <c r="F42" s="76"/>
      <c r="G42" s="5">
        <v>5460</v>
      </c>
      <c r="H42" s="6">
        <v>700</v>
      </c>
      <c r="I42" s="6">
        <f t="shared" si="0"/>
        <v>6160</v>
      </c>
      <c r="ID42" s="5"/>
      <c r="IE42" s="5"/>
      <c r="IF42" s="5"/>
      <c r="IG42" s="5"/>
      <c r="IH42" s="5"/>
      <c r="II42" s="5"/>
      <c r="IJ42" s="5"/>
      <c r="IK42" s="5"/>
      <c r="IL42" s="5"/>
    </row>
    <row r="43" spans="1:246" s="6" customFormat="1" ht="79.150000000000006" customHeight="1" x14ac:dyDescent="0.3">
      <c r="A43" s="23" t="s">
        <v>37</v>
      </c>
      <c r="B43" s="24" t="s">
        <v>38</v>
      </c>
      <c r="C43" s="51">
        <f t="shared" si="1"/>
        <v>4067000</v>
      </c>
      <c r="D43" s="56">
        <v>4067000</v>
      </c>
      <c r="E43" s="56"/>
      <c r="F43" s="76"/>
      <c r="G43" s="5">
        <v>4000000</v>
      </c>
      <c r="I43" s="6">
        <f t="shared" si="0"/>
        <v>4000000</v>
      </c>
      <c r="ID43" s="5"/>
      <c r="IE43" s="5"/>
      <c r="IF43" s="5"/>
      <c r="IG43" s="5"/>
      <c r="IH43" s="5"/>
      <c r="II43" s="5"/>
      <c r="IJ43" s="5"/>
      <c r="IK43" s="5"/>
      <c r="IL43" s="5"/>
    </row>
    <row r="44" spans="1:246" s="6" customFormat="1" ht="70.150000000000006" customHeight="1" x14ac:dyDescent="0.3">
      <c r="A44" s="23" t="s">
        <v>39</v>
      </c>
      <c r="B44" s="24" t="s">
        <v>40</v>
      </c>
      <c r="C44" s="51">
        <f t="shared" si="1"/>
        <v>20700000</v>
      </c>
      <c r="D44" s="55">
        <v>20700000</v>
      </c>
      <c r="E44" s="56"/>
      <c r="F44" s="76"/>
      <c r="G44" s="5">
        <v>20000000</v>
      </c>
      <c r="I44" s="6">
        <f t="shared" si="0"/>
        <v>20000000</v>
      </c>
      <c r="ID44" s="5"/>
      <c r="IE44" s="5"/>
      <c r="IF44" s="5"/>
      <c r="IG44" s="5"/>
      <c r="IH44" s="5"/>
      <c r="II44" s="5"/>
      <c r="IJ44" s="5"/>
      <c r="IK44" s="5"/>
      <c r="IL44" s="5"/>
    </row>
    <row r="45" spans="1:246" s="6" customFormat="1" ht="63" customHeight="1" x14ac:dyDescent="0.3">
      <c r="A45" s="18" t="s">
        <v>41</v>
      </c>
      <c r="B45" s="35" t="s">
        <v>42</v>
      </c>
      <c r="C45" s="51">
        <f t="shared" si="1"/>
        <v>890000</v>
      </c>
      <c r="D45" s="56">
        <v>890000</v>
      </c>
      <c r="E45" s="56"/>
      <c r="F45" s="76"/>
      <c r="G45" s="5">
        <v>847260</v>
      </c>
      <c r="I45" s="6">
        <f t="shared" si="0"/>
        <v>847260</v>
      </c>
      <c r="ID45" s="5"/>
      <c r="IE45" s="5"/>
      <c r="IF45" s="5"/>
      <c r="IG45" s="5"/>
      <c r="IH45" s="5"/>
      <c r="II45" s="5"/>
      <c r="IJ45" s="5"/>
      <c r="IK45" s="5"/>
      <c r="IL45" s="5"/>
    </row>
    <row r="46" spans="1:246" s="6" customFormat="1" ht="63" customHeight="1" x14ac:dyDescent="0.3">
      <c r="A46" s="69">
        <v>22013200</v>
      </c>
      <c r="B46" s="70" t="s">
        <v>85</v>
      </c>
      <c r="C46" s="51">
        <f t="shared" si="1"/>
        <v>230000</v>
      </c>
      <c r="D46" s="56">
        <v>230000</v>
      </c>
      <c r="E46" s="56"/>
      <c r="F46" s="76"/>
      <c r="G46" s="5"/>
      <c r="ID46" s="5"/>
      <c r="IE46" s="5"/>
      <c r="IF46" s="5"/>
      <c r="IG46" s="5"/>
      <c r="IH46" s="5"/>
      <c r="II46" s="5"/>
      <c r="IJ46" s="5"/>
      <c r="IK46" s="5"/>
      <c r="IL46" s="5"/>
    </row>
    <row r="47" spans="1:246" s="6" customFormat="1" ht="63" customHeight="1" x14ac:dyDescent="0.3">
      <c r="A47" s="69">
        <v>22013300</v>
      </c>
      <c r="B47" s="70" t="s">
        <v>86</v>
      </c>
      <c r="C47" s="51">
        <f t="shared" si="1"/>
        <v>460000</v>
      </c>
      <c r="D47" s="56">
        <v>460000</v>
      </c>
      <c r="E47" s="56"/>
      <c r="F47" s="76"/>
      <c r="G47" s="5"/>
      <c r="ID47" s="5"/>
      <c r="IE47" s="5"/>
      <c r="IF47" s="5"/>
      <c r="IG47" s="5"/>
      <c r="IH47" s="5"/>
      <c r="II47" s="5"/>
      <c r="IJ47" s="5"/>
      <c r="IK47" s="5"/>
      <c r="IL47" s="5"/>
    </row>
    <row r="48" spans="1:246" s="6" customFormat="1" ht="63" customHeight="1" x14ac:dyDescent="0.3">
      <c r="A48" s="69">
        <v>22013400</v>
      </c>
      <c r="B48" s="70" t="s">
        <v>87</v>
      </c>
      <c r="C48" s="51">
        <f t="shared" si="1"/>
        <v>39800</v>
      </c>
      <c r="D48" s="56">
        <v>39800</v>
      </c>
      <c r="E48" s="56"/>
      <c r="F48" s="76"/>
      <c r="G48" s="5"/>
      <c r="ID48" s="5"/>
      <c r="IE48" s="5"/>
      <c r="IF48" s="5"/>
      <c r="IG48" s="5"/>
      <c r="IH48" s="5"/>
      <c r="II48" s="5"/>
      <c r="IJ48" s="5"/>
      <c r="IK48" s="5"/>
      <c r="IL48" s="5"/>
    </row>
    <row r="49" spans="1:246" s="8" customFormat="1" ht="79.150000000000006" customHeight="1" x14ac:dyDescent="0.3">
      <c r="A49" s="34">
        <v>22080000</v>
      </c>
      <c r="B49" s="36" t="s">
        <v>52</v>
      </c>
      <c r="C49" s="51">
        <f t="shared" si="1"/>
        <v>2500000</v>
      </c>
      <c r="D49" s="52">
        <f>+D50</f>
        <v>2500000</v>
      </c>
      <c r="E49" s="52"/>
      <c r="F49" s="75"/>
      <c r="G49" s="7">
        <v>2000000</v>
      </c>
      <c r="I49" s="6">
        <f t="shared" si="0"/>
        <v>2000000</v>
      </c>
      <c r="ID49" s="7"/>
      <c r="IE49" s="7"/>
      <c r="IF49" s="7"/>
      <c r="IG49" s="7"/>
      <c r="IH49" s="7"/>
      <c r="II49" s="7"/>
      <c r="IJ49" s="7"/>
      <c r="IK49" s="7"/>
      <c r="IL49" s="7"/>
    </row>
    <row r="50" spans="1:246" s="6" customFormat="1" ht="85.15" customHeight="1" x14ac:dyDescent="0.3">
      <c r="A50" s="23">
        <v>22080400</v>
      </c>
      <c r="B50" s="30" t="s">
        <v>53</v>
      </c>
      <c r="C50" s="54">
        <f t="shared" si="1"/>
        <v>2500000</v>
      </c>
      <c r="D50" s="56">
        <v>2500000</v>
      </c>
      <c r="E50" s="56"/>
      <c r="F50" s="76"/>
      <c r="G50" s="5">
        <v>2000000</v>
      </c>
      <c r="I50" s="6">
        <f t="shared" si="0"/>
        <v>2000000</v>
      </c>
      <c r="ID50" s="5"/>
      <c r="IE50" s="5"/>
      <c r="IF50" s="5"/>
      <c r="IG50" s="5"/>
      <c r="IH50" s="5"/>
      <c r="II50" s="5"/>
      <c r="IJ50" s="5"/>
      <c r="IK50" s="5"/>
      <c r="IL50" s="5"/>
    </row>
    <row r="51" spans="1:246" s="6" customFormat="1" ht="137.44999999999999" customHeight="1" x14ac:dyDescent="0.3">
      <c r="A51" s="34">
        <v>22130000</v>
      </c>
      <c r="B51" s="29" t="s">
        <v>63</v>
      </c>
      <c r="C51" s="51">
        <f t="shared" si="1"/>
        <v>314800</v>
      </c>
      <c r="D51" s="52">
        <v>314800</v>
      </c>
      <c r="E51" s="52"/>
      <c r="F51" s="75"/>
      <c r="G51" s="5">
        <v>121100</v>
      </c>
      <c r="H51" s="65">
        <v>123800</v>
      </c>
      <c r="I51" s="6">
        <f t="shared" si="0"/>
        <v>244900</v>
      </c>
      <c r="ID51" s="5"/>
      <c r="IE51" s="5"/>
      <c r="IF51" s="5"/>
      <c r="IG51" s="5"/>
      <c r="IH51" s="5"/>
      <c r="II51" s="5"/>
      <c r="IJ51" s="5"/>
      <c r="IK51" s="5"/>
      <c r="IL51" s="5"/>
    </row>
    <row r="52" spans="1:246" s="8" customFormat="1" ht="38.450000000000003" customHeight="1" x14ac:dyDescent="0.3">
      <c r="A52" s="13">
        <v>24000000</v>
      </c>
      <c r="B52" s="22" t="s">
        <v>8</v>
      </c>
      <c r="C52" s="51">
        <f t="shared" si="1"/>
        <v>706200</v>
      </c>
      <c r="D52" s="52">
        <f>+D53+D54</f>
        <v>576200</v>
      </c>
      <c r="E52" s="52">
        <f>+E53+E54</f>
        <v>130000</v>
      </c>
      <c r="F52" s="75">
        <f>+F53+F54</f>
        <v>0</v>
      </c>
      <c r="G52" s="7">
        <v>900000</v>
      </c>
      <c r="H52" s="65">
        <f>+H53</f>
        <v>-498600</v>
      </c>
      <c r="I52" s="6">
        <f t="shared" si="0"/>
        <v>401400</v>
      </c>
      <c r="ID52" s="7"/>
      <c r="IE52" s="7"/>
      <c r="IF52" s="7"/>
      <c r="IG52" s="7"/>
      <c r="IH52" s="7"/>
      <c r="II52" s="7"/>
      <c r="IJ52" s="7"/>
      <c r="IK52" s="7"/>
      <c r="IL52" s="7"/>
    </row>
    <row r="53" spans="1:246" s="6" customFormat="1" ht="27" customHeight="1" x14ac:dyDescent="0.3">
      <c r="A53" s="23">
        <v>24060300</v>
      </c>
      <c r="B53" s="24" t="s">
        <v>43</v>
      </c>
      <c r="C53" s="54">
        <f t="shared" si="1"/>
        <v>576200</v>
      </c>
      <c r="D53" s="54">
        <v>576200</v>
      </c>
      <c r="E53" s="54"/>
      <c r="F53" s="74"/>
      <c r="G53" s="5">
        <v>900000</v>
      </c>
      <c r="H53" s="68">
        <v>-498600</v>
      </c>
      <c r="I53" s="6">
        <f t="shared" si="0"/>
        <v>401400</v>
      </c>
      <c r="ID53" s="5"/>
      <c r="IE53" s="5"/>
      <c r="IF53" s="5"/>
      <c r="IG53" s="5"/>
      <c r="IH53" s="5"/>
      <c r="II53" s="5"/>
      <c r="IJ53" s="5"/>
      <c r="IK53" s="5"/>
      <c r="IL53" s="5"/>
    </row>
    <row r="54" spans="1:246" s="6" customFormat="1" ht="81" customHeight="1" x14ac:dyDescent="0.3">
      <c r="A54" s="23">
        <v>24062100</v>
      </c>
      <c r="B54" s="24" t="s">
        <v>64</v>
      </c>
      <c r="C54" s="54">
        <f t="shared" si="1"/>
        <v>130000</v>
      </c>
      <c r="D54" s="54"/>
      <c r="E54" s="54">
        <v>130000</v>
      </c>
      <c r="F54" s="74"/>
      <c r="G54" s="5"/>
      <c r="I54" s="6">
        <f t="shared" si="0"/>
        <v>0</v>
      </c>
      <c r="ID54" s="5"/>
      <c r="IE54" s="5"/>
      <c r="IF54" s="5"/>
      <c r="IG54" s="5"/>
      <c r="IH54" s="5"/>
      <c r="II54" s="5"/>
      <c r="IJ54" s="5"/>
      <c r="IK54" s="5"/>
      <c r="IL54" s="5"/>
    </row>
    <row r="55" spans="1:246" s="8" customFormat="1" ht="38.450000000000003" customHeight="1" x14ac:dyDescent="0.3">
      <c r="A55" s="13">
        <v>25000000</v>
      </c>
      <c r="B55" s="22" t="s">
        <v>11</v>
      </c>
      <c r="C55" s="51">
        <f t="shared" si="1"/>
        <v>134740262</v>
      </c>
      <c r="D55" s="51"/>
      <c r="E55" s="51">
        <f>+E56+E61</f>
        <v>134740262</v>
      </c>
      <c r="F55" s="71"/>
      <c r="G55" s="7"/>
      <c r="I55" s="6">
        <f t="shared" si="0"/>
        <v>0</v>
      </c>
      <c r="ID55" s="7"/>
      <c r="IE55" s="7"/>
      <c r="IF55" s="7"/>
      <c r="IG55" s="7"/>
      <c r="IH55" s="7"/>
      <c r="II55" s="7"/>
      <c r="IJ55" s="7"/>
      <c r="IK55" s="7"/>
      <c r="IL55" s="7"/>
    </row>
    <row r="56" spans="1:246" s="6" customFormat="1" ht="70.150000000000006" customHeight="1" x14ac:dyDescent="0.3">
      <c r="A56" s="37">
        <v>25010000</v>
      </c>
      <c r="B56" s="38" t="s">
        <v>44</v>
      </c>
      <c r="C56" s="51">
        <f t="shared" si="1"/>
        <v>95123422</v>
      </c>
      <c r="D56" s="51"/>
      <c r="E56" s="51">
        <f>+E57+E58+E59+E60</f>
        <v>95123422</v>
      </c>
      <c r="F56" s="74"/>
      <c r="G56" s="5"/>
      <c r="I56" s="6">
        <f t="shared" si="0"/>
        <v>0</v>
      </c>
      <c r="ID56" s="5"/>
      <c r="IE56" s="5"/>
      <c r="IF56" s="5"/>
      <c r="IG56" s="5"/>
      <c r="IH56" s="5"/>
      <c r="II56" s="5"/>
      <c r="IJ56" s="5"/>
      <c r="IK56" s="5"/>
      <c r="IL56" s="5"/>
    </row>
    <row r="57" spans="1:246" s="6" customFormat="1" ht="60.6" customHeight="1" x14ac:dyDescent="0.3">
      <c r="A57" s="18">
        <v>25010100</v>
      </c>
      <c r="B57" s="35" t="s">
        <v>45</v>
      </c>
      <c r="C57" s="54">
        <f t="shared" si="1"/>
        <v>61922164</v>
      </c>
      <c r="D57" s="54"/>
      <c r="E57" s="54">
        <v>61922164</v>
      </c>
      <c r="F57" s="74"/>
      <c r="G57" s="5"/>
      <c r="I57" s="6">
        <f t="shared" si="0"/>
        <v>0</v>
      </c>
      <c r="ID57" s="5"/>
      <c r="IE57" s="5"/>
      <c r="IF57" s="5"/>
      <c r="IG57" s="5"/>
      <c r="IH57" s="5"/>
      <c r="II57" s="5"/>
      <c r="IJ57" s="5"/>
      <c r="IK57" s="5"/>
      <c r="IL57" s="5"/>
    </row>
    <row r="58" spans="1:246" s="6" customFormat="1" ht="61.15" customHeight="1" x14ac:dyDescent="0.3">
      <c r="A58" s="18">
        <v>25010200</v>
      </c>
      <c r="B58" s="35" t="s">
        <v>46</v>
      </c>
      <c r="C58" s="54">
        <f t="shared" si="1"/>
        <v>31537771</v>
      </c>
      <c r="D58" s="54"/>
      <c r="E58" s="54">
        <v>31537771</v>
      </c>
      <c r="F58" s="74"/>
      <c r="G58" s="5"/>
      <c r="I58" s="6">
        <f t="shared" si="0"/>
        <v>0</v>
      </c>
      <c r="ID58" s="5"/>
      <c r="IE58" s="5"/>
      <c r="IF58" s="5"/>
      <c r="IG58" s="5"/>
      <c r="IH58" s="5"/>
      <c r="II58" s="5"/>
      <c r="IJ58" s="5"/>
      <c r="IK58" s="5"/>
      <c r="IL58" s="5"/>
    </row>
    <row r="59" spans="1:246" s="6" customFormat="1" ht="60.6" customHeight="1" x14ac:dyDescent="0.3">
      <c r="A59" s="18">
        <v>25010300</v>
      </c>
      <c r="B59" s="35" t="s">
        <v>47</v>
      </c>
      <c r="C59" s="54">
        <f t="shared" si="1"/>
        <v>1538987</v>
      </c>
      <c r="D59" s="54"/>
      <c r="E59" s="54">
        <v>1538987</v>
      </c>
      <c r="F59" s="74"/>
      <c r="G59" s="5"/>
      <c r="I59" s="6">
        <f t="shared" si="0"/>
        <v>0</v>
      </c>
      <c r="ID59" s="5"/>
      <c r="IE59" s="5"/>
      <c r="IF59" s="5"/>
      <c r="IG59" s="5"/>
      <c r="IH59" s="5"/>
      <c r="II59" s="5"/>
      <c r="IJ59" s="5"/>
      <c r="IK59" s="5"/>
      <c r="IL59" s="5"/>
    </row>
    <row r="60" spans="1:246" s="6" customFormat="1" ht="69" customHeight="1" x14ac:dyDescent="0.3">
      <c r="A60" s="18">
        <v>25010400</v>
      </c>
      <c r="B60" s="35" t="s">
        <v>48</v>
      </c>
      <c r="C60" s="54">
        <f t="shared" si="1"/>
        <v>124500</v>
      </c>
      <c r="D60" s="54"/>
      <c r="E60" s="54">
        <v>124500</v>
      </c>
      <c r="F60" s="74"/>
      <c r="G60" s="5"/>
      <c r="I60" s="6">
        <f t="shared" si="0"/>
        <v>0</v>
      </c>
      <c r="ID60" s="5"/>
      <c r="IE60" s="5"/>
      <c r="IF60" s="5"/>
      <c r="IG60" s="5"/>
      <c r="IH60" s="5"/>
      <c r="II60" s="5"/>
      <c r="IJ60" s="5"/>
      <c r="IK60" s="5"/>
      <c r="IL60" s="5"/>
    </row>
    <row r="61" spans="1:246" s="6" customFormat="1" ht="39.6" customHeight="1" x14ac:dyDescent="0.3">
      <c r="A61" s="37">
        <v>25020000</v>
      </c>
      <c r="B61" s="38" t="s">
        <v>70</v>
      </c>
      <c r="C61" s="51">
        <f t="shared" si="1"/>
        <v>39616840</v>
      </c>
      <c r="D61" s="51"/>
      <c r="E61" s="51">
        <f>+E62+E63</f>
        <v>39616840</v>
      </c>
      <c r="F61" s="74"/>
      <c r="G61" s="5"/>
      <c r="I61" s="6">
        <f t="shared" si="0"/>
        <v>0</v>
      </c>
      <c r="ID61" s="5"/>
      <c r="IE61" s="5"/>
      <c r="IF61" s="5"/>
      <c r="IG61" s="5"/>
      <c r="IH61" s="5"/>
      <c r="II61" s="5"/>
      <c r="IJ61" s="5"/>
      <c r="IK61" s="5"/>
      <c r="IL61" s="5"/>
    </row>
    <row r="62" spans="1:246" s="6" customFormat="1" ht="60.6" customHeight="1" x14ac:dyDescent="0.3">
      <c r="A62" s="18">
        <v>25020100</v>
      </c>
      <c r="B62" s="35" t="s">
        <v>49</v>
      </c>
      <c r="C62" s="54">
        <f t="shared" si="1"/>
        <v>3375720</v>
      </c>
      <c r="D62" s="54"/>
      <c r="E62" s="54">
        <v>3375720</v>
      </c>
      <c r="F62" s="74"/>
      <c r="G62" s="5"/>
      <c r="I62" s="6">
        <f t="shared" si="0"/>
        <v>0</v>
      </c>
      <c r="ID62" s="5"/>
      <c r="IE62" s="5"/>
      <c r="IF62" s="5"/>
      <c r="IG62" s="5"/>
      <c r="IH62" s="5"/>
      <c r="II62" s="5"/>
      <c r="IJ62" s="5"/>
      <c r="IK62" s="5"/>
      <c r="IL62" s="5"/>
    </row>
    <row r="63" spans="1:246" s="6" customFormat="1" ht="134.44999999999999" customHeight="1" x14ac:dyDescent="0.3">
      <c r="A63" s="18">
        <v>25020200</v>
      </c>
      <c r="B63" s="35" t="s">
        <v>50</v>
      </c>
      <c r="C63" s="54">
        <f t="shared" si="1"/>
        <v>36241120</v>
      </c>
      <c r="D63" s="54"/>
      <c r="E63" s="54">
        <v>36241120</v>
      </c>
      <c r="F63" s="74"/>
      <c r="G63" s="5"/>
      <c r="I63" s="6">
        <f t="shared" si="0"/>
        <v>0</v>
      </c>
      <c r="ID63" s="5"/>
      <c r="IE63" s="5"/>
      <c r="IF63" s="5"/>
      <c r="IG63" s="5"/>
      <c r="IH63" s="5"/>
      <c r="II63" s="5"/>
      <c r="IJ63" s="5"/>
      <c r="IK63" s="5"/>
      <c r="IL63" s="5"/>
    </row>
    <row r="64" spans="1:246" s="10" customFormat="1" ht="37.9" customHeight="1" x14ac:dyDescent="0.35">
      <c r="A64" s="39"/>
      <c r="B64" s="40" t="s">
        <v>89</v>
      </c>
      <c r="C64" s="59">
        <f>+C37+C10</f>
        <v>1258158762</v>
      </c>
      <c r="D64" s="59">
        <f>+D37+D10</f>
        <v>1113311800</v>
      </c>
      <c r="E64" s="59">
        <f>+E37+E10</f>
        <v>144846962</v>
      </c>
      <c r="F64" s="72"/>
      <c r="G64" s="44">
        <v>929580450</v>
      </c>
      <c r="H64" s="10">
        <v>79523282</v>
      </c>
      <c r="I64" s="6">
        <f t="shared" si="0"/>
        <v>1009103732</v>
      </c>
      <c r="ID64" s="9"/>
      <c r="IE64" s="9"/>
      <c r="IF64" s="9"/>
      <c r="IG64" s="9"/>
      <c r="IH64" s="9"/>
      <c r="II64" s="9"/>
      <c r="IJ64" s="9"/>
      <c r="IK64" s="9"/>
      <c r="IL64" s="9"/>
    </row>
    <row r="65" spans="1:246" s="8" customFormat="1" ht="33.6" customHeight="1" x14ac:dyDescent="0.3">
      <c r="A65" s="13">
        <v>40000000</v>
      </c>
      <c r="B65" s="14" t="s">
        <v>2</v>
      </c>
      <c r="C65" s="51">
        <f t="shared" ref="C65:C76" si="2">+D65+E65</f>
        <v>1838150300</v>
      </c>
      <c r="D65" s="60">
        <f>+D66</f>
        <v>984239900</v>
      </c>
      <c r="E65" s="60">
        <f>+E66</f>
        <v>853910400</v>
      </c>
      <c r="F65" s="77">
        <f>+F66</f>
        <v>0</v>
      </c>
      <c r="H65" s="61"/>
      <c r="ID65" s="7"/>
      <c r="IE65" s="7"/>
      <c r="IF65" s="7"/>
      <c r="IG65" s="7"/>
      <c r="IH65" s="7"/>
      <c r="II65" s="7"/>
      <c r="IJ65" s="7"/>
      <c r="IK65" s="7"/>
      <c r="IL65" s="7"/>
    </row>
    <row r="66" spans="1:246" s="8" customFormat="1" ht="37.9" customHeight="1" x14ac:dyDescent="0.3">
      <c r="A66" s="13">
        <v>41000000</v>
      </c>
      <c r="B66" s="22" t="s">
        <v>12</v>
      </c>
      <c r="C66" s="51">
        <f t="shared" si="2"/>
        <v>1838150300</v>
      </c>
      <c r="D66" s="52">
        <f>+D67+D70+D78</f>
        <v>984239900</v>
      </c>
      <c r="E66" s="52">
        <f>+E67+E70+E78</f>
        <v>853910400</v>
      </c>
      <c r="F66" s="75">
        <f>+F67+F70+F78</f>
        <v>0</v>
      </c>
      <c r="ID66" s="7"/>
      <c r="IE66" s="7"/>
      <c r="IF66" s="7"/>
      <c r="IG66" s="7"/>
      <c r="IH66" s="7"/>
      <c r="II66" s="7"/>
      <c r="IJ66" s="7"/>
      <c r="IK66" s="7"/>
      <c r="IL66" s="7"/>
    </row>
    <row r="67" spans="1:246" s="8" customFormat="1" ht="37.5" x14ac:dyDescent="0.3">
      <c r="A67" s="13">
        <v>41020000</v>
      </c>
      <c r="B67" s="22" t="s">
        <v>74</v>
      </c>
      <c r="C67" s="51">
        <f t="shared" si="2"/>
        <v>382512700</v>
      </c>
      <c r="D67" s="51">
        <f>+D68+D69</f>
        <v>382512700</v>
      </c>
      <c r="E67" s="51">
        <f>+E68</f>
        <v>0</v>
      </c>
      <c r="F67" s="71">
        <f>+F68</f>
        <v>0</v>
      </c>
      <c r="G67" s="7"/>
      <c r="I67" s="42"/>
      <c r="ID67" s="7"/>
      <c r="IE67" s="7"/>
      <c r="IF67" s="7"/>
      <c r="IG67" s="7"/>
      <c r="IH67" s="7"/>
      <c r="II67" s="7"/>
      <c r="IJ67" s="7"/>
      <c r="IK67" s="7"/>
      <c r="IL67" s="7"/>
    </row>
    <row r="68" spans="1:246" s="6" customFormat="1" ht="30" customHeight="1" x14ac:dyDescent="0.3">
      <c r="A68" s="15">
        <v>41020100</v>
      </c>
      <c r="B68" s="24" t="s">
        <v>54</v>
      </c>
      <c r="C68" s="54">
        <f t="shared" si="2"/>
        <v>77005200</v>
      </c>
      <c r="D68" s="54">
        <v>77005200</v>
      </c>
      <c r="E68" s="54"/>
      <c r="F68" s="74"/>
      <c r="G68" s="7"/>
      <c r="H68" s="8"/>
      <c r="I68" s="42"/>
      <c r="ID68" s="5"/>
      <c r="IE68" s="5"/>
      <c r="IF68" s="5"/>
      <c r="IG68" s="5"/>
      <c r="IH68" s="5"/>
      <c r="II68" s="5"/>
      <c r="IJ68" s="5"/>
      <c r="IK68" s="5"/>
      <c r="IL68" s="5"/>
    </row>
    <row r="69" spans="1:246" s="6" customFormat="1" ht="108" customHeight="1" x14ac:dyDescent="0.3">
      <c r="A69" s="15">
        <v>41020200</v>
      </c>
      <c r="B69" s="24" t="s">
        <v>65</v>
      </c>
      <c r="C69" s="54">
        <f t="shared" si="2"/>
        <v>305507500</v>
      </c>
      <c r="D69" s="54">
        <v>305507500</v>
      </c>
      <c r="E69" s="54"/>
      <c r="F69" s="74"/>
      <c r="G69" s="7"/>
      <c r="H69" s="8"/>
      <c r="I69" s="42"/>
      <c r="ID69" s="5"/>
      <c r="IE69" s="5"/>
      <c r="IF69" s="5"/>
      <c r="IG69" s="5"/>
      <c r="IH69" s="5"/>
      <c r="II69" s="5"/>
      <c r="IJ69" s="5"/>
      <c r="IK69" s="5"/>
      <c r="IL69" s="5"/>
    </row>
    <row r="70" spans="1:246" s="8" customFormat="1" ht="53.45" customHeight="1" x14ac:dyDescent="0.3">
      <c r="A70" s="13">
        <v>41030000</v>
      </c>
      <c r="B70" s="22" t="s">
        <v>73</v>
      </c>
      <c r="C70" s="51">
        <f t="shared" si="2"/>
        <v>1455637600</v>
      </c>
      <c r="D70" s="52">
        <f>SUM(D71:D77)</f>
        <v>601727200</v>
      </c>
      <c r="E70" s="52">
        <f>SUM(E71:E77)</f>
        <v>853910400</v>
      </c>
      <c r="F70" s="75">
        <f>SUM(F71:F77)</f>
        <v>0</v>
      </c>
      <c r="G70" s="62" t="e">
        <f>+C70-#REF!-#REF!-#REF!-C73-C74</f>
        <v>#REF!</v>
      </c>
      <c r="H70" s="6"/>
      <c r="I70" s="42"/>
      <c r="ID70" s="7"/>
      <c r="IE70" s="7"/>
      <c r="IF70" s="7"/>
      <c r="IG70" s="7"/>
      <c r="IH70" s="7"/>
      <c r="II70" s="7"/>
      <c r="IJ70" s="7"/>
      <c r="IK70" s="7"/>
      <c r="IL70" s="7"/>
    </row>
    <row r="71" spans="1:246" s="6" customFormat="1" ht="74.25" customHeight="1" x14ac:dyDescent="0.3">
      <c r="A71" s="15">
        <v>41031800</v>
      </c>
      <c r="B71" s="16" t="s">
        <v>88</v>
      </c>
      <c r="C71" s="54">
        <f t="shared" si="2"/>
        <v>32013400</v>
      </c>
      <c r="D71" s="63">
        <v>32013400</v>
      </c>
      <c r="E71" s="56"/>
      <c r="F71" s="76"/>
      <c r="G71" s="5"/>
      <c r="I71" s="42"/>
      <c r="ID71" s="5"/>
      <c r="IE71" s="5"/>
      <c r="IF71" s="5"/>
      <c r="IG71" s="5"/>
      <c r="IH71" s="5"/>
      <c r="II71" s="5"/>
      <c r="IJ71" s="5"/>
      <c r="IK71" s="5"/>
      <c r="IL71" s="5"/>
    </row>
    <row r="72" spans="1:246" s="6" customFormat="1" ht="81.599999999999994" customHeight="1" x14ac:dyDescent="0.3">
      <c r="A72" s="15">
        <v>41033500</v>
      </c>
      <c r="B72" s="16" t="s">
        <v>69</v>
      </c>
      <c r="C72" s="54">
        <f t="shared" si="2"/>
        <v>11538500</v>
      </c>
      <c r="D72" s="63">
        <v>11538500</v>
      </c>
      <c r="E72" s="56"/>
      <c r="F72" s="76"/>
      <c r="G72" s="5"/>
      <c r="I72" s="42"/>
      <c r="ID72" s="5"/>
      <c r="IE72" s="5"/>
      <c r="IF72" s="5"/>
      <c r="IG72" s="5"/>
      <c r="IH72" s="5"/>
      <c r="II72" s="5"/>
      <c r="IJ72" s="5"/>
      <c r="IK72" s="5"/>
      <c r="IL72" s="5"/>
    </row>
    <row r="73" spans="1:246" ht="66" customHeight="1" x14ac:dyDescent="0.3">
      <c r="A73" s="15">
        <v>41033900</v>
      </c>
      <c r="B73" s="16" t="s">
        <v>67</v>
      </c>
      <c r="C73" s="54">
        <f t="shared" si="2"/>
        <v>256604300</v>
      </c>
      <c r="D73" s="63">
        <v>256604300</v>
      </c>
      <c r="E73" s="56"/>
      <c r="F73" s="76"/>
      <c r="G73" s="5"/>
      <c r="H73" s="6"/>
      <c r="I73" s="42"/>
    </row>
    <row r="74" spans="1:246" ht="66" customHeight="1" x14ac:dyDescent="0.3">
      <c r="A74" s="15">
        <v>41034200</v>
      </c>
      <c r="B74" s="16" t="s">
        <v>68</v>
      </c>
      <c r="C74" s="54">
        <f t="shared" si="2"/>
        <v>254308400</v>
      </c>
      <c r="D74" s="63">
        <v>254308400</v>
      </c>
      <c r="E74" s="56"/>
      <c r="F74" s="76"/>
      <c r="I74" s="42"/>
    </row>
    <row r="75" spans="1:246" ht="158.44999999999999" customHeight="1" x14ac:dyDescent="0.3">
      <c r="A75" s="66">
        <v>41034400</v>
      </c>
      <c r="B75" s="16" t="s">
        <v>82</v>
      </c>
      <c r="C75" s="54">
        <f t="shared" si="2"/>
        <v>27589200</v>
      </c>
      <c r="D75" s="63">
        <v>27589200</v>
      </c>
      <c r="E75" s="56"/>
      <c r="F75" s="76"/>
      <c r="I75" s="42"/>
    </row>
    <row r="76" spans="1:246" ht="87" customHeight="1" x14ac:dyDescent="0.3">
      <c r="A76" s="15">
        <v>41035400</v>
      </c>
      <c r="B76" s="16" t="s">
        <v>76</v>
      </c>
      <c r="C76" s="54">
        <f t="shared" si="2"/>
        <v>19673400</v>
      </c>
      <c r="D76" s="63">
        <v>19673400</v>
      </c>
      <c r="E76" s="56"/>
      <c r="F76" s="76"/>
      <c r="I76" s="42"/>
    </row>
    <row r="77" spans="1:246" s="8" customFormat="1" ht="135.6" customHeight="1" x14ac:dyDescent="0.3">
      <c r="A77" s="15">
        <v>41037300</v>
      </c>
      <c r="B77" s="16" t="s">
        <v>71</v>
      </c>
      <c r="C77" s="54">
        <f>+D77+E77</f>
        <v>853910400</v>
      </c>
      <c r="D77" s="63"/>
      <c r="E77" s="56">
        <v>853910400</v>
      </c>
      <c r="F77" s="76"/>
      <c r="I77" s="42"/>
      <c r="ID77" s="7"/>
      <c r="IE77" s="7"/>
      <c r="IF77" s="7"/>
      <c r="IG77" s="7"/>
      <c r="IH77" s="7"/>
      <c r="II77" s="7"/>
      <c r="IJ77" s="7"/>
      <c r="IK77" s="7"/>
      <c r="IL77" s="7"/>
    </row>
    <row r="78" spans="1:246" s="8" customFormat="1" ht="75.599999999999994" hidden="1" customHeight="1" x14ac:dyDescent="0.3">
      <c r="A78" s="13">
        <v>41050000</v>
      </c>
      <c r="B78" s="22" t="s">
        <v>72</v>
      </c>
      <c r="C78" s="51">
        <f>+D78+E78</f>
        <v>0</v>
      </c>
      <c r="D78" s="64">
        <f>+D79</f>
        <v>0</v>
      </c>
      <c r="E78" s="64">
        <f>+E79</f>
        <v>0</v>
      </c>
      <c r="F78" s="64">
        <f>+F79</f>
        <v>0</v>
      </c>
      <c r="G78" s="7"/>
      <c r="I78" s="42"/>
      <c r="ID78" s="7"/>
      <c r="IE78" s="7"/>
      <c r="IF78" s="7"/>
      <c r="IG78" s="7"/>
      <c r="IH78" s="7"/>
      <c r="II78" s="7"/>
      <c r="IJ78" s="7"/>
      <c r="IK78" s="7"/>
      <c r="IL78" s="7"/>
    </row>
    <row r="79" spans="1:246" s="8" customFormat="1" ht="63.6" hidden="1" customHeight="1" x14ac:dyDescent="0.3">
      <c r="A79" s="15">
        <v>41053900</v>
      </c>
      <c r="B79" s="16" t="s">
        <v>75</v>
      </c>
      <c r="C79" s="54">
        <f>+D79+E79</f>
        <v>0</v>
      </c>
      <c r="D79" s="63"/>
      <c r="E79" s="56"/>
      <c r="F79" s="56"/>
      <c r="G79" s="7"/>
      <c r="I79" s="42"/>
      <c r="ID79" s="7"/>
      <c r="IE79" s="7"/>
      <c r="IF79" s="7"/>
      <c r="IG79" s="7"/>
      <c r="IH79" s="7"/>
      <c r="II79" s="7"/>
      <c r="IJ79" s="7"/>
      <c r="IK79" s="7"/>
      <c r="IL79" s="7"/>
    </row>
    <row r="80" spans="1:246" s="8" customFormat="1" ht="48" customHeight="1" x14ac:dyDescent="0.3">
      <c r="A80" s="13"/>
      <c r="B80" s="45" t="s">
        <v>83</v>
      </c>
      <c r="C80" s="51">
        <f>+D80+E80</f>
        <v>3096309062</v>
      </c>
      <c r="D80" s="52">
        <f>+D64+D65</f>
        <v>2097551700</v>
      </c>
      <c r="E80" s="52">
        <f>+E64+E65</f>
        <v>998757362</v>
      </c>
      <c r="F80" s="52">
        <f>+F64+F65</f>
        <v>0</v>
      </c>
      <c r="G80" s="7"/>
      <c r="I80" s="42"/>
      <c r="ID80" s="7"/>
      <c r="IE80" s="7"/>
      <c r="IF80" s="7"/>
      <c r="IG80" s="7"/>
      <c r="IH80" s="7"/>
      <c r="II80" s="7"/>
      <c r="IJ80" s="7"/>
      <c r="IK80" s="7"/>
      <c r="IL80" s="7"/>
    </row>
    <row r="81" spans="3:8" ht="25.5" customHeight="1" x14ac:dyDescent="0.3">
      <c r="C81" s="43"/>
      <c r="D81" s="43"/>
      <c r="E81" s="49"/>
      <c r="G81" s="7"/>
      <c r="H81" s="8"/>
    </row>
    <row r="82" spans="3:8" x14ac:dyDescent="0.3">
      <c r="C82" s="67">
        <f>+D80+E80</f>
        <v>3096309062</v>
      </c>
      <c r="E82" s="50"/>
    </row>
    <row r="83" spans="3:8" x14ac:dyDescent="0.3">
      <c r="C83" s="67"/>
      <c r="D83" s="67"/>
      <c r="E83" s="67"/>
      <c r="F83" s="67"/>
    </row>
    <row r="85" spans="3:8" x14ac:dyDescent="0.3">
      <c r="C85" s="67"/>
      <c r="D85" s="67"/>
      <c r="E85" s="67"/>
      <c r="F85" s="67"/>
    </row>
  </sheetData>
  <mergeCells count="8">
    <mergeCell ref="D1:F2"/>
    <mergeCell ref="D3:F3"/>
    <mergeCell ref="A4:E4"/>
    <mergeCell ref="E7:F7"/>
    <mergeCell ref="C7:C8"/>
    <mergeCell ref="D7:D8"/>
    <mergeCell ref="A7:A8"/>
    <mergeCell ref="B7:B8"/>
  </mergeCells>
  <phoneticPr fontId="1" type="noConversion"/>
  <printOptions horizontalCentered="1"/>
  <pageMargins left="0.23622047244094491" right="0.19685039370078741" top="0.19685039370078741" bottom="0.19685039370078741" header="0" footer="0"/>
  <pageSetup paperSize="9" scale="57" fitToHeight="3" orientation="portrait" verticalDpi="300" r:id="rId1"/>
  <headerFooter alignWithMargins="0"/>
  <rowBreaks count="3" manualBreakCount="3">
    <brk id="24" max="5" man="1"/>
    <brk id="44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 1 26.11</vt:lpstr>
      <vt:lpstr>'дод 1 26.11'!Заголовки_для_друку</vt:lpstr>
      <vt:lpstr>'дод 1 26.11'!Область_друку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Войтович</cp:lastModifiedBy>
  <cp:lastPrinted>2019-12-02T09:34:49Z</cp:lastPrinted>
  <dcterms:created xsi:type="dcterms:W3CDTF">2014-01-17T10:52:16Z</dcterms:created>
  <dcterms:modified xsi:type="dcterms:W3CDTF">2019-12-24T12:17:07Z</dcterms:modified>
</cp:coreProperties>
</file>