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8850" activeTab="0"/>
  </bookViews>
  <sheets>
    <sheet name="Додаток 2" sheetId="1" r:id="rId1"/>
    <sheet name="Додаток 2 кор" sheetId="2" r:id="rId2"/>
    <sheet name="Додаток 3" sheetId="3" r:id="rId3"/>
    <sheet name="Лист2" sheetId="4" r:id="rId4"/>
    <sheet name="Лист3" sheetId="5" r:id="rId5"/>
  </sheets>
  <definedNames>
    <definedName name="_xlnm.Print_Titles" localSheetId="1">'Додаток 2 кор'!$17:$20</definedName>
    <definedName name="_xlnm.Print_Titles" localSheetId="2">'Додаток 3'!$4:$7</definedName>
    <definedName name="_xlnm.Print_Area" localSheetId="0">'Додаток 2'!$A$1:$Y$23</definedName>
    <definedName name="_xlnm.Print_Area" localSheetId="1">'Додаток 2 кор'!$A$1:$Y$31</definedName>
    <definedName name="_xlnm.Print_Area" localSheetId="2">'Додаток 3'!$A$1:$Z$94</definedName>
  </definedNames>
  <calcPr fullCalcOnLoad="1"/>
</workbook>
</file>

<file path=xl/sharedStrings.xml><?xml version="1.0" encoding="utf-8"?>
<sst xmlns="http://schemas.openxmlformats.org/spreadsheetml/2006/main" count="213" uniqueCount="114">
  <si>
    <t xml:space="preserve">1. Утримання водогосподарсько-меліоративного комплексу </t>
  </si>
  <si>
    <t>Найменування завдання</t>
  </si>
  <si>
    <t>Найменування показника</t>
  </si>
  <si>
    <t>Усього</t>
  </si>
  <si>
    <t>перший етап</t>
  </si>
  <si>
    <t>другий етап</t>
  </si>
  <si>
    <t xml:space="preserve">за роками </t>
  </si>
  <si>
    <t>Значення показника</t>
  </si>
  <si>
    <t>Найменування заходу</t>
  </si>
  <si>
    <t>Головний розпорядник бюджетних коштів</t>
  </si>
  <si>
    <t>У тому числі за роками</t>
  </si>
  <si>
    <t>Прогноз-ний обсяг фінан-сових ресурсів для виконан-ня завдань, тис. гривень</t>
  </si>
  <si>
    <t>забезпечення експлуатації загальнодержавних та між господарських державних меліоративних систем</t>
  </si>
  <si>
    <t>Держвод-агентство України</t>
  </si>
  <si>
    <t>Джерела фінансування</t>
  </si>
  <si>
    <t>державний бюджет</t>
  </si>
  <si>
    <t>забезпечення експлуатації міжгосподарських меліоративних систем комунальної власності</t>
  </si>
  <si>
    <t xml:space="preserve">місцеві органи виконавчої влади  </t>
  </si>
  <si>
    <t xml:space="preserve">місцевий бюджет </t>
  </si>
  <si>
    <t>Разом за завданням 1</t>
  </si>
  <si>
    <t>інші джерела</t>
  </si>
  <si>
    <t>2. Забезпечення сталого функціонування та екологічної безпеки  меліоративних систем</t>
  </si>
  <si>
    <t>будівництво та реконструкція системи крапельного зрошення</t>
  </si>
  <si>
    <t>реконструкція інженерної інфраструктури осушувальних систем</t>
  </si>
  <si>
    <t>облдерж-адміністрації</t>
  </si>
  <si>
    <t>Разом за завданням 2</t>
  </si>
  <si>
    <t>проведення моніторингу стану водних ресурсів із застосуванням сучасних технологій</t>
  </si>
  <si>
    <t>Разом за завданням 3</t>
  </si>
  <si>
    <t>Разом за напрямом</t>
  </si>
  <si>
    <t>У тому числі</t>
  </si>
  <si>
    <t>Забезпечення розвитку меліорації земель і поліпшення екологічного стану зрошуваних та осушених угідь, управління водними ресурсами</t>
  </si>
  <si>
    <t>Захист сільських населених пунктів і сільськогосподарських угідь від шкідливої дії вод</t>
  </si>
  <si>
    <t>кількість збудованих, реконструйованих та відремонтованих гідротехнічних споруд</t>
  </si>
  <si>
    <t>протяжність збудованих та реконструйованих берегоукріплю-вальних споруд, кілометрів</t>
  </si>
  <si>
    <t>протяжність збудованих, реконструйованих та відремонтованих захисних споруд</t>
  </si>
  <si>
    <t>протяжність розчищених та врегульованих русел річок і водойм, кілометрів</t>
  </si>
  <si>
    <t>будівництво, реконструкція та капітальний ремонт гідротехнічних споруд</t>
  </si>
  <si>
    <t xml:space="preserve">будівництво та реконструкція берегоукріплюваль-них споруд </t>
  </si>
  <si>
    <t>будівництво, реконструкція та капітальний ремонт захисних протипаводкових дамб</t>
  </si>
  <si>
    <t>1. Будівництво, реконструкція та капітальний ремонт гідро-технічних споруд, захисних протипаводкових дамб, берего-укріплювальних споруд, розчищення та регулювання русел річок і водойм, відновлення і підтримання сприятливого гідрологічного режиму та санітарного стану річок і водойм</t>
  </si>
  <si>
    <t>2. Зменшення інтенсивності поверхневого стоку</t>
  </si>
  <si>
    <t>відсоток створених (установлених) прибережних смуг вздовж річок і водойм</t>
  </si>
  <si>
    <t>заліснення прибережних захисних смуг, здійснення агротехнічних, агролісо- меліоративних, протиерозійних заходів</t>
  </si>
  <si>
    <t>виконання місцевих програм відродження малих річок і водойм</t>
  </si>
  <si>
    <t>місцеві органи виконавчої влади</t>
  </si>
  <si>
    <t>місцевий бюджет</t>
  </si>
  <si>
    <t>будівництво кон-турно-меліоратив-них систем на во-дозборах, систем відведення води з урбанізованих сільських  територій</t>
  </si>
  <si>
    <t>3. Удосконалення організаційної структури водогосподарського комплексу для забезпечення захисту від шкідливої дії вод</t>
  </si>
  <si>
    <t xml:space="preserve">кількість проведених проектно-вишукувальних робіт    </t>
  </si>
  <si>
    <t>проведення про-ектно-вишуку-вальних робіт на об’єктах захисту від шкідливої дії вод та прибереж-них захисних смугах вздовж річок і водойм</t>
  </si>
  <si>
    <t>Комплексний протипаводковий захист у басейнах річок Дністра, Пруту та Сірету</t>
  </si>
  <si>
    <t>1. Будівництво та реконструкція дамб, берегоукріплювальних споруд та регулювання русел річок</t>
  </si>
  <si>
    <t>регулювання русел річок</t>
  </si>
  <si>
    <t>2. Будівництво акумулювальних протипаводкових ємностей у гірських та рівнинних частинах річок, польдерів та протипаводкових водосховищ</t>
  </si>
  <si>
    <t>кількість збудованих протипаводкових ємностей у гірських частинах річок</t>
  </si>
  <si>
    <t>будівництво протипаводкових ємностей у гірських частинах річок</t>
  </si>
  <si>
    <t xml:space="preserve">проведення реконструкції протипаводкових водосховищ </t>
  </si>
  <si>
    <t xml:space="preserve">кількість реконструйованих протипаводкових водосховищ </t>
  </si>
  <si>
    <t>3. Зменшення інтенсивності поверхневого стоку</t>
  </si>
  <si>
    <t xml:space="preserve">заліснення та залуження прибережних захисних смуг </t>
  </si>
  <si>
    <t xml:space="preserve">облдерж-адміністрації </t>
  </si>
  <si>
    <t xml:space="preserve">4. Застосування сучасних методів прогнозування розвитку паводків, інформування населення про можливість виникнення паводків </t>
  </si>
  <si>
    <t xml:space="preserve">кількість збудованих та реконструйованих гідрологічних постів </t>
  </si>
  <si>
    <t xml:space="preserve">будівництво та реконструкція гідрологічних постів </t>
  </si>
  <si>
    <t>Разом за завданням 4</t>
  </si>
  <si>
    <t xml:space="preserve">кількість розроблених проектів та проведених наукових досліджень </t>
  </si>
  <si>
    <t xml:space="preserve">проведення проектно- вишукувальних робіт та наукових досліджень </t>
  </si>
  <si>
    <t>Разом за завданням 5</t>
  </si>
  <si>
    <t>Екологічне оздоровлення басейну р. Дніпра та поліпшення якості питної води</t>
  </si>
  <si>
    <t>1. Упорядкування споруд водовідведення на об’єктах житлово-комунального господарства, господарських об’єктах, урбанізованих територіях</t>
  </si>
  <si>
    <t>Агентство держмайна України, Міненерговугілля України</t>
  </si>
  <si>
    <t>будівництво та реконструкція очисних споруд водовідведення на господарських об’єктах</t>
  </si>
  <si>
    <t>суб’єкти господарю-вання</t>
  </si>
  <si>
    <t>розчищення та регулювання ру-сел річок і водойм, відновлення і підтримання сприятливого гідрологічного режиму та санітарного стану річок і водойм</t>
  </si>
  <si>
    <t>ПРОЕКТ</t>
  </si>
  <si>
    <t xml:space="preserve">Додаток 3 </t>
  </si>
  <si>
    <t>ОЧІКУВАНІ  РЕЗУЛЬТАТИ</t>
  </si>
  <si>
    <t>виконання регіональної програми розвитку водного господарства Хмельницької області на період до 2021 року</t>
  </si>
  <si>
    <t>Одиниця виміру</t>
  </si>
  <si>
    <t>тис. гектарів</t>
  </si>
  <si>
    <t>площа земель, на якій збудовані та реконструйовані  системи крапель-ного зрошення</t>
  </si>
  <si>
    <t>площа земель, на якій проведена реконструкція інженерної інфраструктури осушувальних систем</t>
  </si>
  <si>
    <t>тис. одиниць</t>
  </si>
  <si>
    <t>кількість проведених вимірювань показників якості води</t>
  </si>
  <si>
    <t>одиниць</t>
  </si>
  <si>
    <t>кілометрів</t>
  </si>
  <si>
    <t xml:space="preserve">площа земель, на якій забезпечено гарантоване отримання врожаїв сільськогосподарських культур </t>
  </si>
  <si>
    <t>протяжність розчищених та врегульованих русел річок і водойм</t>
  </si>
  <si>
    <t>площа урбанізованих сільських територій, на якій збудовані контурно-меліоративні системи</t>
  </si>
  <si>
    <t>гектарів</t>
  </si>
  <si>
    <t>площа, на якій залісненні прибережні захисні смуги, здійснені агротехнічні, агролісо- меліоративні, протиерозійні заходи</t>
  </si>
  <si>
    <t>відсотків</t>
  </si>
  <si>
    <t>3. Удосконалення  нормативно– правової  бази та організаційної  структури водогосподарського комплексу для забезпечення управління водними ресурсами і проведення моніторингу вод</t>
  </si>
  <si>
    <t>протяжність врегульованих русел річок</t>
  </si>
  <si>
    <t>площа земель, на якій заліснені та залужені прибережні захисні смуги</t>
  </si>
  <si>
    <t>5. Удосконалення організаційної структури водогосподарського комплексу для забезпечення протипаводкового захисту</t>
  </si>
  <si>
    <t xml:space="preserve"> тис. куб. метрів на добу</t>
  </si>
  <si>
    <t>потужність очисних споруд водовідведення</t>
  </si>
  <si>
    <t>Відповідальні виконавці</t>
  </si>
  <si>
    <t xml:space="preserve">Додаток до проекту рішення </t>
  </si>
  <si>
    <t>сесії обласної ради</t>
  </si>
  <si>
    <t>від __________________ №_________</t>
  </si>
  <si>
    <t>Місцевий бюджет</t>
  </si>
  <si>
    <t>Захист населених пунктів і сільськогосподарських угідь від шкідливої дії вод</t>
  </si>
  <si>
    <t>Начальник облводресурсів</t>
  </si>
  <si>
    <t>Ю.Димінський</t>
  </si>
  <si>
    <t>1. Будівництво, реконструкція та капітальний ремонт гідро-технічних споруд, захисних протипаводкових дамб, берего-укріплювальних споруд, розчищення та регулювання русел річок і водойм, відновлення і підтримання сприятливого гідрологічного режиму та саніта</t>
  </si>
  <si>
    <t>ЗМІНЕНИЙ</t>
  </si>
  <si>
    <t>додаток 2 до Програми розвитку водного господарства Хмельницької області на період до 2021 року</t>
  </si>
  <si>
    <r>
      <t xml:space="preserve">Хмельницьке облвод-ресурсів, </t>
    </r>
    <r>
      <rPr>
        <b/>
        <sz val="12"/>
        <rFont val="Times New Roman"/>
        <family val="1"/>
      </rPr>
      <t>місцеві органи виконавчої влади</t>
    </r>
  </si>
  <si>
    <t>в межах бюджетних призначень</t>
  </si>
  <si>
    <r>
      <t xml:space="preserve">Захист </t>
    </r>
    <r>
      <rPr>
        <b/>
        <u val="single"/>
        <strike/>
        <sz val="12"/>
        <rFont val="Times New Roman"/>
        <family val="1"/>
      </rPr>
      <t>сільських</t>
    </r>
    <r>
      <rPr>
        <u val="single"/>
        <sz val="12"/>
        <rFont val="Times New Roman"/>
        <family val="1"/>
      </rPr>
      <t xml:space="preserve"> населених пунктів і сільськогосподарських угідь від шкідливої дії вод</t>
    </r>
  </si>
  <si>
    <t>у межах бюджетних призначень</t>
  </si>
  <si>
    <t>Хмельницьке управління облвод-ресурсів, місцеві органи виконавчої влади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</si>
</sst>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u val="single"/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b/>
      <u val="single"/>
      <strike/>
      <sz val="12"/>
      <name val="Times New Roman"/>
      <family val="1"/>
    </font>
    <font>
      <sz val="11"/>
      <name val="Arial Cyr"/>
      <family val="0"/>
    </font>
    <font>
      <u val="single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9" fillId="0" borderId="0" xfId="0" applyFont="1" applyAlignment="1">
      <alignment horizontal="right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Y27"/>
  <sheetViews>
    <sheetView tabSelected="1" view="pageBreakPreview" zoomScale="81" zoomScaleSheetLayoutView="81" zoomScalePageLayoutView="0" workbookViewId="0" topLeftCell="A7">
      <selection activeCell="M9" sqref="M9"/>
    </sheetView>
  </sheetViews>
  <sheetFormatPr defaultColWidth="9.00390625" defaultRowHeight="12.75"/>
  <cols>
    <col min="1" max="1" width="22.25390625" style="0" customWidth="1"/>
    <col min="2" max="2" width="21.875" style="0" customWidth="1"/>
    <col min="4" max="12" width="6.375" style="0" customWidth="1"/>
    <col min="13" max="13" width="19.75390625" style="0" customWidth="1"/>
    <col min="14" max="14" width="15.375" style="0" customWidth="1"/>
    <col min="15" max="15" width="14.75390625" style="0" customWidth="1"/>
    <col min="16" max="16" width="11.625" style="0" customWidth="1"/>
    <col min="17" max="25" width="6.25390625" style="0" customWidth="1"/>
  </cols>
  <sheetData>
    <row r="9" ht="14.25">
      <c r="Y9" s="10" t="s">
        <v>99</v>
      </c>
    </row>
    <row r="10" ht="14.25">
      <c r="Y10" s="10" t="s">
        <v>100</v>
      </c>
    </row>
    <row r="11" ht="14.25">
      <c r="Y11" s="10" t="s">
        <v>101</v>
      </c>
    </row>
    <row r="12" ht="12.75">
      <c r="Y12" s="5"/>
    </row>
    <row r="13" ht="12.75">
      <c r="Y13" s="5"/>
    </row>
    <row r="14" ht="3.75" customHeight="1">
      <c r="Y14" s="5"/>
    </row>
    <row r="15" spans="1:25" ht="30" customHeight="1">
      <c r="A15" s="17" t="s">
        <v>103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97.5" customHeight="1" hidden="1">
      <c r="A16" s="19" t="s">
        <v>39</v>
      </c>
      <c r="B16" s="11" t="s">
        <v>32</v>
      </c>
      <c r="C16" s="12">
        <f>SUM(D16:L16)</f>
        <v>1</v>
      </c>
      <c r="D16" s="12"/>
      <c r="E16" s="12"/>
      <c r="F16" s="12">
        <v>1</v>
      </c>
      <c r="G16" s="12"/>
      <c r="H16" s="12"/>
      <c r="I16" s="12"/>
      <c r="J16" s="12"/>
      <c r="K16" s="12"/>
      <c r="L16" s="12"/>
      <c r="M16" s="11" t="s">
        <v>36</v>
      </c>
      <c r="N16" s="11" t="s">
        <v>13</v>
      </c>
      <c r="O16" s="11" t="s">
        <v>15</v>
      </c>
      <c r="P16" s="12">
        <f>SUM(Q16:Y16)</f>
        <v>0</v>
      </c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94.5" hidden="1">
      <c r="A17" s="20"/>
      <c r="B17" s="6" t="s">
        <v>33</v>
      </c>
      <c r="C17" s="7">
        <f>SUM(D17:L17)</f>
        <v>0.61</v>
      </c>
      <c r="D17" s="7">
        <v>0.03</v>
      </c>
      <c r="E17" s="7">
        <v>0.03</v>
      </c>
      <c r="F17" s="7">
        <v>0.03</v>
      </c>
      <c r="G17" s="7">
        <v>0.05</v>
      </c>
      <c r="H17" s="7">
        <v>0.07</v>
      </c>
      <c r="I17" s="7">
        <v>0.1</v>
      </c>
      <c r="J17" s="7">
        <v>0.1</v>
      </c>
      <c r="K17" s="7">
        <v>0.1</v>
      </c>
      <c r="L17" s="7">
        <v>0.1</v>
      </c>
      <c r="M17" s="6" t="s">
        <v>37</v>
      </c>
      <c r="N17" s="6" t="s">
        <v>13</v>
      </c>
      <c r="O17" s="6" t="s">
        <v>15</v>
      </c>
      <c r="P17" s="7">
        <f>SUM(Q17:Y17)</f>
        <v>0</v>
      </c>
      <c r="Q17" s="7"/>
      <c r="R17" s="7"/>
      <c r="S17" s="7"/>
      <c r="T17" s="7"/>
      <c r="U17" s="7"/>
      <c r="V17" s="7"/>
      <c r="W17" s="7"/>
      <c r="X17" s="7"/>
      <c r="Y17" s="7"/>
    </row>
    <row r="18" spans="1:25" ht="94.5" hidden="1">
      <c r="A18" s="20"/>
      <c r="B18" s="6" t="s">
        <v>34</v>
      </c>
      <c r="C18" s="7">
        <f>SUM(D18:L18)</f>
        <v>0.8999999999999999</v>
      </c>
      <c r="D18" s="7">
        <v>0.1</v>
      </c>
      <c r="E18" s="7">
        <v>0.1</v>
      </c>
      <c r="F18" s="7">
        <v>0.1</v>
      </c>
      <c r="G18" s="7">
        <v>0.1</v>
      </c>
      <c r="H18" s="7">
        <v>0.1</v>
      </c>
      <c r="I18" s="7">
        <v>0.1</v>
      </c>
      <c r="J18" s="7">
        <v>0.1</v>
      </c>
      <c r="K18" s="7">
        <v>0.1</v>
      </c>
      <c r="L18" s="7">
        <v>0.1</v>
      </c>
      <c r="M18" s="6" t="s">
        <v>38</v>
      </c>
      <c r="N18" s="6" t="s">
        <v>13</v>
      </c>
      <c r="O18" s="6" t="s">
        <v>15</v>
      </c>
      <c r="P18" s="7">
        <f>SUM(Q18:Y18)</f>
        <v>0</v>
      </c>
      <c r="Q18" s="7"/>
      <c r="R18" s="7"/>
      <c r="S18" s="7"/>
      <c r="T18" s="7"/>
      <c r="U18" s="7"/>
      <c r="V18" s="7"/>
      <c r="W18" s="7"/>
      <c r="X18" s="7"/>
      <c r="Y18" s="7"/>
    </row>
    <row r="19" spans="1:25" ht="241.5" customHeight="1">
      <c r="A19" s="15" t="s">
        <v>39</v>
      </c>
      <c r="B19" s="16" t="s">
        <v>35</v>
      </c>
      <c r="C19" s="14">
        <f>SUM(D19:L19)</f>
        <v>16</v>
      </c>
      <c r="D19" s="14">
        <v>1</v>
      </c>
      <c r="E19" s="14">
        <v>1.5</v>
      </c>
      <c r="F19" s="14">
        <v>1.5</v>
      </c>
      <c r="G19" s="14">
        <v>1.5</v>
      </c>
      <c r="H19" s="14">
        <v>1.5</v>
      </c>
      <c r="I19" s="14">
        <v>2</v>
      </c>
      <c r="J19" s="14">
        <v>2</v>
      </c>
      <c r="K19" s="14">
        <v>2.5</v>
      </c>
      <c r="L19" s="14">
        <v>2.5</v>
      </c>
      <c r="M19" s="16" t="s">
        <v>73</v>
      </c>
      <c r="N19" s="16" t="s">
        <v>113</v>
      </c>
      <c r="O19" s="6" t="s">
        <v>15</v>
      </c>
      <c r="P19" s="7">
        <f>SUM(Q19:Y19)</f>
        <v>34300</v>
      </c>
      <c r="Q19" s="7">
        <v>1980</v>
      </c>
      <c r="R19" s="7">
        <v>2490</v>
      </c>
      <c r="S19" s="7">
        <v>4610</v>
      </c>
      <c r="T19" s="7">
        <v>3110</v>
      </c>
      <c r="U19" s="7">
        <v>3660</v>
      </c>
      <c r="V19" s="7">
        <v>3860</v>
      </c>
      <c r="W19" s="7">
        <v>3990</v>
      </c>
      <c r="X19" s="7">
        <v>4960</v>
      </c>
      <c r="Y19" s="7">
        <v>5640</v>
      </c>
    </row>
    <row r="20" spans="1:25" ht="31.5">
      <c r="A20" s="15"/>
      <c r="B20" s="1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6"/>
      <c r="N20" s="16"/>
      <c r="O20" s="6" t="s">
        <v>102</v>
      </c>
      <c r="P20" s="7">
        <f>SUM(Q20:Y20)</f>
        <v>686</v>
      </c>
      <c r="Q20" s="7">
        <v>686</v>
      </c>
      <c r="R20" s="18" t="s">
        <v>112</v>
      </c>
      <c r="S20" s="18"/>
      <c r="T20" s="18"/>
      <c r="U20" s="18"/>
      <c r="V20" s="18"/>
      <c r="W20" s="18"/>
      <c r="X20" s="18"/>
      <c r="Y20" s="18"/>
    </row>
    <row r="21" spans="1:25" ht="15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1"/>
      <c r="N22" s="1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1"/>
      <c r="B23" s="1"/>
      <c r="C23" s="13" t="s">
        <v>104</v>
      </c>
      <c r="D23" s="13"/>
      <c r="E23" s="13"/>
      <c r="F23" s="13"/>
      <c r="G23" s="13"/>
      <c r="H23" s="3"/>
      <c r="I23" s="3"/>
      <c r="J23" s="3"/>
      <c r="K23" s="3"/>
      <c r="L23" s="3"/>
      <c r="M23" s="1"/>
      <c r="N23" s="13" t="s">
        <v>105</v>
      </c>
      <c r="O23" s="1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1"/>
      <c r="N24" s="1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1"/>
      <c r="N25" s="1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</row>
  </sheetData>
  <sheetProtection/>
  <mergeCells count="19">
    <mergeCell ref="A15:Y15"/>
    <mergeCell ref="R20:Y20"/>
    <mergeCell ref="A16:A18"/>
    <mergeCell ref="G19:G20"/>
    <mergeCell ref="I19:I20"/>
    <mergeCell ref="J19:J20"/>
    <mergeCell ref="K19:K20"/>
    <mergeCell ref="L19:L20"/>
    <mergeCell ref="M19:M20"/>
    <mergeCell ref="N19:N20"/>
    <mergeCell ref="N23:O23"/>
    <mergeCell ref="C23:G23"/>
    <mergeCell ref="H19:H20"/>
    <mergeCell ref="A19:A20"/>
    <mergeCell ref="B19:B20"/>
    <mergeCell ref="D19:D20"/>
    <mergeCell ref="C19:C20"/>
    <mergeCell ref="E19:E20"/>
    <mergeCell ref="F19:F20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view="pageBreakPreview" zoomScale="85" zoomScaleSheetLayoutView="85" zoomScalePageLayoutView="0" workbookViewId="0" topLeftCell="A25">
      <selection activeCell="K28" sqref="K28"/>
    </sheetView>
  </sheetViews>
  <sheetFormatPr defaultColWidth="9.00390625" defaultRowHeight="12.75"/>
  <cols>
    <col min="1" max="1" width="22.25390625" style="0" customWidth="1"/>
    <col min="2" max="2" width="21.875" style="0" customWidth="1"/>
    <col min="4" max="12" width="6.375" style="0" customWidth="1"/>
    <col min="13" max="13" width="19.75390625" style="0" customWidth="1"/>
    <col min="14" max="14" width="15.375" style="0" customWidth="1"/>
    <col min="15" max="15" width="14.75390625" style="0" customWidth="1"/>
    <col min="16" max="16" width="11.625" style="0" customWidth="1"/>
    <col min="17" max="25" width="6.25390625" style="0" customWidth="1"/>
  </cols>
  <sheetData>
    <row r="1" ht="12.75">
      <c r="Y1" s="5"/>
    </row>
    <row r="2" ht="12.75">
      <c r="Y2" s="5"/>
    </row>
    <row r="3" ht="12.75">
      <c r="Y3" s="5"/>
    </row>
    <row r="4" ht="12.75">
      <c r="Y4" s="5"/>
    </row>
    <row r="5" ht="12.75">
      <c r="Y5" s="5"/>
    </row>
    <row r="6" ht="12.75">
      <c r="Y6" s="5"/>
    </row>
    <row r="7" ht="12.75">
      <c r="Y7" s="5"/>
    </row>
    <row r="8" spans="1:25" ht="15">
      <c r="A8" s="29" t="s">
        <v>107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15">
      <c r="A9" s="29" t="s">
        <v>108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3" ht="3.75" customHeight="1"/>
    <row r="16" ht="4.5" customHeight="1"/>
    <row r="17" spans="1:25" ht="28.5" customHeight="1">
      <c r="A17" s="21" t="s">
        <v>1</v>
      </c>
      <c r="B17" s="21" t="s">
        <v>2</v>
      </c>
      <c r="C17" s="21" t="s">
        <v>7</v>
      </c>
      <c r="D17" s="21"/>
      <c r="E17" s="21"/>
      <c r="F17" s="21"/>
      <c r="G17" s="21"/>
      <c r="H17" s="21"/>
      <c r="I17" s="21"/>
      <c r="J17" s="21"/>
      <c r="K17" s="21"/>
      <c r="L17" s="21"/>
      <c r="M17" s="21" t="s">
        <v>8</v>
      </c>
      <c r="N17" s="21" t="s">
        <v>98</v>
      </c>
      <c r="O17" s="22" t="s">
        <v>14</v>
      </c>
      <c r="P17" s="21" t="s">
        <v>11</v>
      </c>
      <c r="Q17" s="21" t="s">
        <v>10</v>
      </c>
      <c r="R17" s="21"/>
      <c r="S17" s="21"/>
      <c r="T17" s="21"/>
      <c r="U17" s="21"/>
      <c r="V17" s="21"/>
      <c r="W17" s="21"/>
      <c r="X17" s="21"/>
      <c r="Y17" s="21"/>
    </row>
    <row r="18" spans="1:25" ht="24.75" customHeight="1">
      <c r="A18" s="21"/>
      <c r="B18" s="21"/>
      <c r="C18" s="21" t="s">
        <v>3</v>
      </c>
      <c r="D18" s="21" t="s">
        <v>6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3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24.75" customHeight="1">
      <c r="A19" s="21"/>
      <c r="B19" s="21"/>
      <c r="C19" s="21"/>
      <c r="D19" s="21" t="s">
        <v>4</v>
      </c>
      <c r="E19" s="21"/>
      <c r="F19" s="21"/>
      <c r="G19" s="21"/>
      <c r="H19" s="21" t="s">
        <v>5</v>
      </c>
      <c r="I19" s="21"/>
      <c r="J19" s="21"/>
      <c r="K19" s="21"/>
      <c r="L19" s="21"/>
      <c r="M19" s="21"/>
      <c r="N19" s="21"/>
      <c r="O19" s="23"/>
      <c r="P19" s="21"/>
      <c r="Q19" s="21" t="s">
        <v>4</v>
      </c>
      <c r="R19" s="21"/>
      <c r="S19" s="21"/>
      <c r="T19" s="21"/>
      <c r="U19" s="21" t="s">
        <v>5</v>
      </c>
      <c r="V19" s="21"/>
      <c r="W19" s="21"/>
      <c r="X19" s="21"/>
      <c r="Y19" s="21"/>
    </row>
    <row r="20" spans="1:25" ht="80.25" customHeight="1">
      <c r="A20" s="21"/>
      <c r="B20" s="21"/>
      <c r="C20" s="21"/>
      <c r="D20" s="2">
        <v>2013</v>
      </c>
      <c r="E20" s="2">
        <v>2014</v>
      </c>
      <c r="F20" s="2">
        <v>2015</v>
      </c>
      <c r="G20" s="2">
        <v>2016</v>
      </c>
      <c r="H20" s="2">
        <v>2017</v>
      </c>
      <c r="I20" s="2">
        <v>2018</v>
      </c>
      <c r="J20" s="2">
        <v>2019</v>
      </c>
      <c r="K20" s="2">
        <v>2020</v>
      </c>
      <c r="L20" s="2">
        <v>2021</v>
      </c>
      <c r="M20" s="21"/>
      <c r="N20" s="21"/>
      <c r="O20" s="24"/>
      <c r="P20" s="21"/>
      <c r="Q20" s="2">
        <v>2013</v>
      </c>
      <c r="R20" s="2">
        <v>2014</v>
      </c>
      <c r="S20" s="2">
        <v>2015</v>
      </c>
      <c r="T20" s="2">
        <v>2016</v>
      </c>
      <c r="U20" s="2">
        <v>2017</v>
      </c>
      <c r="V20" s="2">
        <v>2018</v>
      </c>
      <c r="W20" s="2">
        <v>2019</v>
      </c>
      <c r="X20" s="2">
        <v>2020</v>
      </c>
      <c r="Y20" s="2">
        <v>2021</v>
      </c>
    </row>
    <row r="21" spans="1:25" ht="15.75" customHeight="1">
      <c r="A21" s="25" t="s">
        <v>111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97.5" customHeight="1" hidden="1">
      <c r="A22" s="20" t="s">
        <v>106</v>
      </c>
      <c r="B22" s="6" t="s">
        <v>32</v>
      </c>
      <c r="C22" s="7">
        <f>SUM(D22:L22)</f>
        <v>1</v>
      </c>
      <c r="D22" s="7"/>
      <c r="E22" s="7"/>
      <c r="F22" s="7">
        <v>1</v>
      </c>
      <c r="G22" s="7"/>
      <c r="H22" s="7"/>
      <c r="I22" s="7"/>
      <c r="J22" s="7"/>
      <c r="K22" s="7"/>
      <c r="L22" s="7"/>
      <c r="M22" s="6" t="s">
        <v>36</v>
      </c>
      <c r="N22" s="6" t="s">
        <v>13</v>
      </c>
      <c r="O22" s="6" t="s">
        <v>15</v>
      </c>
      <c r="P22" s="7">
        <f>SUM(Q22:Y22)</f>
        <v>0</v>
      </c>
      <c r="Q22" s="7"/>
      <c r="R22" s="7"/>
      <c r="S22" s="7"/>
      <c r="T22" s="7"/>
      <c r="U22" s="7"/>
      <c r="V22" s="7"/>
      <c r="W22" s="7"/>
      <c r="X22" s="7"/>
      <c r="Y22" s="7"/>
    </row>
    <row r="23" spans="1:25" ht="94.5" hidden="1">
      <c r="A23" s="20"/>
      <c r="B23" s="6" t="s">
        <v>33</v>
      </c>
      <c r="C23" s="7">
        <f>SUM(D23:L23)</f>
        <v>0.61</v>
      </c>
      <c r="D23" s="7">
        <v>0.03</v>
      </c>
      <c r="E23" s="7">
        <v>0.03</v>
      </c>
      <c r="F23" s="7">
        <v>0.03</v>
      </c>
      <c r="G23" s="7">
        <v>0.05</v>
      </c>
      <c r="H23" s="7">
        <v>0.07</v>
      </c>
      <c r="I23" s="7">
        <v>0.1</v>
      </c>
      <c r="J23" s="7">
        <v>0.1</v>
      </c>
      <c r="K23" s="7">
        <v>0.1</v>
      </c>
      <c r="L23" s="7">
        <v>0.1</v>
      </c>
      <c r="M23" s="6" t="s">
        <v>37</v>
      </c>
      <c r="N23" s="6" t="s">
        <v>13</v>
      </c>
      <c r="O23" s="6" t="s">
        <v>15</v>
      </c>
      <c r="P23" s="7">
        <f>SUM(Q23:Y23)</f>
        <v>0</v>
      </c>
      <c r="Q23" s="7"/>
      <c r="R23" s="7"/>
      <c r="S23" s="7"/>
      <c r="T23" s="7"/>
      <c r="U23" s="7"/>
      <c r="V23" s="7"/>
      <c r="W23" s="7"/>
      <c r="X23" s="7"/>
      <c r="Y23" s="7"/>
    </row>
    <row r="24" spans="1:25" ht="94.5" hidden="1">
      <c r="A24" s="20"/>
      <c r="B24" s="6" t="s">
        <v>34</v>
      </c>
      <c r="C24" s="7">
        <f>SUM(D24:L24)</f>
        <v>0.8999999999999999</v>
      </c>
      <c r="D24" s="7">
        <v>0.1</v>
      </c>
      <c r="E24" s="7">
        <v>0.1</v>
      </c>
      <c r="F24" s="7">
        <v>0.1</v>
      </c>
      <c r="G24" s="7">
        <v>0.1</v>
      </c>
      <c r="H24" s="7">
        <v>0.1</v>
      </c>
      <c r="I24" s="7">
        <v>0.1</v>
      </c>
      <c r="J24" s="7">
        <v>0.1</v>
      </c>
      <c r="K24" s="7">
        <v>0.1</v>
      </c>
      <c r="L24" s="7">
        <v>0.1</v>
      </c>
      <c r="M24" s="6" t="s">
        <v>38</v>
      </c>
      <c r="N24" s="6" t="s">
        <v>13</v>
      </c>
      <c r="O24" s="6" t="s">
        <v>15</v>
      </c>
      <c r="P24" s="7">
        <f>SUM(Q24:Y24)</f>
        <v>0</v>
      </c>
      <c r="Q24" s="7"/>
      <c r="R24" s="7"/>
      <c r="S24" s="7"/>
      <c r="T24" s="7"/>
      <c r="U24" s="7"/>
      <c r="V24" s="7"/>
      <c r="W24" s="7"/>
      <c r="X24" s="7"/>
      <c r="Y24" s="7"/>
    </row>
    <row r="25" spans="1:25" ht="252" customHeight="1">
      <c r="A25" s="15" t="s">
        <v>106</v>
      </c>
      <c r="B25" s="16" t="s">
        <v>35</v>
      </c>
      <c r="C25" s="14">
        <f>SUM(D25:L25)</f>
        <v>16</v>
      </c>
      <c r="D25" s="14">
        <v>1</v>
      </c>
      <c r="E25" s="14">
        <v>1.5</v>
      </c>
      <c r="F25" s="14">
        <v>1.5</v>
      </c>
      <c r="G25" s="14">
        <v>1.5</v>
      </c>
      <c r="H25" s="14">
        <v>1.5</v>
      </c>
      <c r="I25" s="14">
        <v>2</v>
      </c>
      <c r="J25" s="14">
        <v>2</v>
      </c>
      <c r="K25" s="14">
        <v>2.5</v>
      </c>
      <c r="L25" s="14">
        <v>2.5</v>
      </c>
      <c r="M25" s="16" t="s">
        <v>73</v>
      </c>
      <c r="N25" s="16" t="s">
        <v>109</v>
      </c>
      <c r="O25" s="6" t="s">
        <v>15</v>
      </c>
      <c r="P25" s="7">
        <f>SUM(Q25:Y25)</f>
        <v>34300</v>
      </c>
      <c r="Q25" s="7">
        <v>1980</v>
      </c>
      <c r="R25" s="7">
        <v>2490</v>
      </c>
      <c r="S25" s="7">
        <v>4610</v>
      </c>
      <c r="T25" s="7">
        <v>3110</v>
      </c>
      <c r="U25" s="7">
        <v>3660</v>
      </c>
      <c r="V25" s="7">
        <v>3860</v>
      </c>
      <c r="W25" s="7">
        <v>3990</v>
      </c>
      <c r="X25" s="7">
        <v>4960</v>
      </c>
      <c r="Y25" s="7">
        <v>5640</v>
      </c>
    </row>
    <row r="26" spans="1:25" ht="31.5">
      <c r="A26" s="15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6"/>
      <c r="N26" s="16"/>
      <c r="O26" s="8" t="s">
        <v>102</v>
      </c>
      <c r="P26" s="9">
        <f>SUM(Q26:Y26)</f>
        <v>686</v>
      </c>
      <c r="Q26" s="9">
        <v>686</v>
      </c>
      <c r="R26" s="26" t="s">
        <v>110</v>
      </c>
      <c r="S26" s="27"/>
      <c r="T26" s="27"/>
      <c r="U26" s="27"/>
      <c r="V26" s="27"/>
      <c r="W26" s="27"/>
      <c r="X26" s="27"/>
      <c r="Y26" s="28"/>
    </row>
    <row r="27" spans="1:25" ht="15.75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>
      <c r="A30" s="1"/>
      <c r="B30" s="13" t="s">
        <v>104</v>
      </c>
      <c r="C30" s="13"/>
      <c r="D30" s="13"/>
      <c r="E30" s="13"/>
      <c r="F30" s="3"/>
      <c r="G30" s="3"/>
      <c r="H30" s="3"/>
      <c r="I30" s="3"/>
      <c r="J30" s="3"/>
      <c r="K30" s="3"/>
      <c r="L30" s="3"/>
      <c r="M30" s="1" t="s">
        <v>105</v>
      </c>
      <c r="N30" s="1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1"/>
      <c r="N35" s="1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1"/>
      <c r="N36" s="1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1"/>
      <c r="N37" s="1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</row>
  </sheetData>
  <sheetProtection/>
  <mergeCells count="34">
    <mergeCell ref="A8:Y8"/>
    <mergeCell ref="A9:Y9"/>
    <mergeCell ref="A25:A26"/>
    <mergeCell ref="B25:B26"/>
    <mergeCell ref="D25:D26"/>
    <mergeCell ref="C25:C26"/>
    <mergeCell ref="E25:E26"/>
    <mergeCell ref="A17:A20"/>
    <mergeCell ref="F25:F26"/>
    <mergeCell ref="G25:G26"/>
    <mergeCell ref="Q19:T19"/>
    <mergeCell ref="I25:I26"/>
    <mergeCell ref="J25:J26"/>
    <mergeCell ref="K25:K26"/>
    <mergeCell ref="L25:L26"/>
    <mergeCell ref="M25:M26"/>
    <mergeCell ref="N25:N26"/>
    <mergeCell ref="H25:H26"/>
    <mergeCell ref="A22:A24"/>
    <mergeCell ref="N17:N20"/>
    <mergeCell ref="P17:P20"/>
    <mergeCell ref="D19:G19"/>
    <mergeCell ref="C18:C20"/>
    <mergeCell ref="B17:B20"/>
    <mergeCell ref="B30:E30"/>
    <mergeCell ref="U19:Y19"/>
    <mergeCell ref="Q17:Y18"/>
    <mergeCell ref="H19:L19"/>
    <mergeCell ref="C17:L17"/>
    <mergeCell ref="M17:M20"/>
    <mergeCell ref="D18:L18"/>
    <mergeCell ref="O17:O20"/>
    <mergeCell ref="A21:Y21"/>
    <mergeCell ref="R26:Y2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5"/>
  <sheetViews>
    <sheetView view="pageBreakPreview" zoomScale="81" zoomScaleSheetLayoutView="81" zoomScalePageLayoutView="0" workbookViewId="0" topLeftCell="A53">
      <selection activeCell="A53" sqref="A53"/>
    </sheetView>
  </sheetViews>
  <sheetFormatPr defaultColWidth="9.00390625" defaultRowHeight="12.75"/>
  <cols>
    <col min="1" max="1" width="32.625" style="0" customWidth="1"/>
    <col min="2" max="2" width="37.375" style="0" customWidth="1"/>
    <col min="3" max="3" width="13.625" style="0" customWidth="1"/>
    <col min="5" max="13" width="6.375" style="0" customWidth="1"/>
    <col min="14" max="14" width="19.75390625" style="0" hidden="1" customWidth="1"/>
    <col min="15" max="15" width="15.375" style="0" hidden="1" customWidth="1"/>
    <col min="16" max="16" width="14.75390625" style="0" hidden="1" customWidth="1"/>
    <col min="17" max="17" width="11.625" style="0" hidden="1" customWidth="1"/>
    <col min="18" max="26" width="6.25390625" style="0" hidden="1" customWidth="1"/>
  </cols>
  <sheetData>
    <row r="1" spans="1:23" ht="12.75">
      <c r="A1" s="33" t="s">
        <v>76</v>
      </c>
      <c r="B1" s="33"/>
      <c r="C1" s="33"/>
      <c r="D1" s="33"/>
      <c r="E1" s="33"/>
      <c r="F1" s="33"/>
      <c r="G1" s="33"/>
      <c r="H1" s="33"/>
      <c r="I1" s="33"/>
      <c r="J1" s="33"/>
      <c r="K1" t="s">
        <v>74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>
      <c r="A2" s="33" t="s">
        <v>77</v>
      </c>
      <c r="B2" s="33"/>
      <c r="C2" s="33"/>
      <c r="D2" s="33"/>
      <c r="E2" s="33"/>
      <c r="F2" s="33"/>
      <c r="G2" s="33"/>
      <c r="H2" s="33"/>
      <c r="I2" s="33"/>
      <c r="J2" s="33"/>
      <c r="K2" t="s">
        <v>75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6" customHeight="1"/>
    <row r="4" spans="1:26" ht="12.75" customHeight="1">
      <c r="A4" s="21" t="s">
        <v>1</v>
      </c>
      <c r="B4" s="21" t="s">
        <v>2</v>
      </c>
      <c r="C4" s="22" t="s">
        <v>78</v>
      </c>
      <c r="D4" s="21" t="s">
        <v>7</v>
      </c>
      <c r="E4" s="21"/>
      <c r="F4" s="21"/>
      <c r="G4" s="21"/>
      <c r="H4" s="21"/>
      <c r="I4" s="21"/>
      <c r="J4" s="21"/>
      <c r="K4" s="21"/>
      <c r="L4" s="21"/>
      <c r="M4" s="21"/>
      <c r="N4" s="21" t="s">
        <v>8</v>
      </c>
      <c r="O4" s="21" t="s">
        <v>9</v>
      </c>
      <c r="P4" s="22" t="s">
        <v>14</v>
      </c>
      <c r="Q4" s="21" t="s">
        <v>11</v>
      </c>
      <c r="R4" s="21" t="s">
        <v>10</v>
      </c>
      <c r="S4" s="21"/>
      <c r="T4" s="21"/>
      <c r="U4" s="21"/>
      <c r="V4" s="21"/>
      <c r="W4" s="21"/>
      <c r="X4" s="21"/>
      <c r="Y4" s="21"/>
      <c r="Z4" s="21"/>
    </row>
    <row r="5" spans="1:26" ht="13.5" customHeight="1">
      <c r="A5" s="21"/>
      <c r="B5" s="21"/>
      <c r="C5" s="23"/>
      <c r="D5" s="21" t="s">
        <v>3</v>
      </c>
      <c r="E5" s="21" t="s">
        <v>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3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21"/>
      <c r="B6" s="21"/>
      <c r="C6" s="23"/>
      <c r="D6" s="21"/>
      <c r="E6" s="21" t="s">
        <v>4</v>
      </c>
      <c r="F6" s="21"/>
      <c r="G6" s="21"/>
      <c r="H6" s="21"/>
      <c r="I6" s="21" t="s">
        <v>5</v>
      </c>
      <c r="J6" s="21"/>
      <c r="K6" s="21"/>
      <c r="L6" s="21"/>
      <c r="M6" s="21"/>
      <c r="N6" s="21"/>
      <c r="O6" s="21"/>
      <c r="P6" s="23"/>
      <c r="Q6" s="21"/>
      <c r="R6" s="21" t="s">
        <v>4</v>
      </c>
      <c r="S6" s="21"/>
      <c r="T6" s="21"/>
      <c r="U6" s="21"/>
      <c r="V6" s="21" t="s">
        <v>5</v>
      </c>
      <c r="W6" s="21"/>
      <c r="X6" s="21"/>
      <c r="Y6" s="21"/>
      <c r="Z6" s="21"/>
    </row>
    <row r="7" spans="1:26" ht="16.5" customHeight="1">
      <c r="A7" s="21"/>
      <c r="B7" s="21"/>
      <c r="C7" s="24"/>
      <c r="D7" s="21"/>
      <c r="E7" s="2">
        <v>2013</v>
      </c>
      <c r="F7" s="2">
        <v>2014</v>
      </c>
      <c r="G7" s="2">
        <v>2015</v>
      </c>
      <c r="H7" s="2">
        <v>2016</v>
      </c>
      <c r="I7" s="2">
        <v>2017</v>
      </c>
      <c r="J7" s="2">
        <v>2018</v>
      </c>
      <c r="K7" s="2">
        <v>2019</v>
      </c>
      <c r="L7" s="2">
        <v>2020</v>
      </c>
      <c r="M7" s="2">
        <v>2021</v>
      </c>
      <c r="N7" s="21"/>
      <c r="O7" s="21"/>
      <c r="P7" s="24"/>
      <c r="Q7" s="21"/>
      <c r="R7" s="2">
        <v>2013</v>
      </c>
      <c r="S7" s="2">
        <v>2014</v>
      </c>
      <c r="T7" s="2">
        <v>2015</v>
      </c>
      <c r="U7" s="2">
        <v>2016</v>
      </c>
      <c r="V7" s="2">
        <v>2017</v>
      </c>
      <c r="W7" s="2">
        <v>2018</v>
      </c>
      <c r="X7" s="2">
        <v>2019</v>
      </c>
      <c r="Y7" s="2">
        <v>2020</v>
      </c>
      <c r="Z7" s="2">
        <v>2021</v>
      </c>
    </row>
    <row r="8" spans="1:26" ht="14.25" customHeight="1">
      <c r="A8" s="32" t="s">
        <v>30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ht="8.25" customHeight="1"/>
    <row r="10" spans="1:26" ht="46.5" customHeight="1">
      <c r="A10" s="1" t="s">
        <v>0</v>
      </c>
      <c r="B10" s="1" t="s">
        <v>86</v>
      </c>
      <c r="C10" s="1" t="s">
        <v>79</v>
      </c>
      <c r="D10" s="3">
        <v>117.5</v>
      </c>
      <c r="E10" s="3">
        <v>117.5</v>
      </c>
      <c r="F10" s="3">
        <v>117.5</v>
      </c>
      <c r="G10" s="3">
        <v>117.5</v>
      </c>
      <c r="H10" s="3">
        <v>117.5</v>
      </c>
      <c r="I10" s="3">
        <v>117.5</v>
      </c>
      <c r="J10" s="3">
        <v>117.5</v>
      </c>
      <c r="K10" s="3">
        <v>117.5</v>
      </c>
      <c r="L10" s="3">
        <v>117.5</v>
      </c>
      <c r="M10" s="3">
        <v>117.5</v>
      </c>
      <c r="N10" s="1" t="s">
        <v>12</v>
      </c>
      <c r="O10" s="1" t="s">
        <v>13</v>
      </c>
      <c r="P10" s="1" t="s">
        <v>15</v>
      </c>
      <c r="Q10" s="3">
        <f>SUM(R10:Z10)</f>
        <v>100500</v>
      </c>
      <c r="R10" s="3">
        <v>9700</v>
      </c>
      <c r="S10" s="3">
        <v>10000</v>
      </c>
      <c r="T10" s="3">
        <v>10300</v>
      </c>
      <c r="U10" s="3">
        <v>10600</v>
      </c>
      <c r="V10" s="3">
        <v>11000</v>
      </c>
      <c r="W10" s="3">
        <v>11400</v>
      </c>
      <c r="X10" s="3">
        <v>11900</v>
      </c>
      <c r="Y10" s="3">
        <v>12500</v>
      </c>
      <c r="Z10" s="3">
        <v>13100</v>
      </c>
    </row>
    <row r="11" spans="4:26" ht="12.75" hidden="1">
      <c r="D11" s="3"/>
      <c r="E11" s="3"/>
      <c r="F11" s="3"/>
      <c r="G11" s="3"/>
      <c r="H11" s="3"/>
      <c r="I11" s="3"/>
      <c r="J11" s="3"/>
      <c r="K11" s="3"/>
      <c r="L11" s="3"/>
      <c r="M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4:26" ht="94.5" hidden="1">
      <c r="D12" s="3"/>
      <c r="E12" s="3"/>
      <c r="F12" s="3"/>
      <c r="G12" s="3"/>
      <c r="H12" s="3"/>
      <c r="I12" s="3"/>
      <c r="J12" s="3"/>
      <c r="K12" s="3"/>
      <c r="L12" s="3"/>
      <c r="M12" s="3"/>
      <c r="N12" s="1" t="s">
        <v>16</v>
      </c>
      <c r="O12" s="1" t="s">
        <v>17</v>
      </c>
      <c r="P12" s="1" t="s">
        <v>18</v>
      </c>
      <c r="Q12" s="3">
        <f>SUM(R12:Z12)</f>
        <v>29932</v>
      </c>
      <c r="R12" s="3">
        <v>1200</v>
      </c>
      <c r="S12" s="3">
        <v>1296</v>
      </c>
      <c r="T12" s="3">
        <v>2120</v>
      </c>
      <c r="U12" s="3">
        <v>3180</v>
      </c>
      <c r="V12" s="3">
        <v>4028</v>
      </c>
      <c r="W12" s="3">
        <v>4100</v>
      </c>
      <c r="X12" s="3">
        <v>4400</v>
      </c>
      <c r="Y12" s="3">
        <v>4664</v>
      </c>
      <c r="Z12" s="3">
        <v>4944</v>
      </c>
    </row>
    <row r="13" spans="4:26" ht="15.75" hidden="1">
      <c r="D13" s="3"/>
      <c r="E13" s="3"/>
      <c r="F13" s="3"/>
      <c r="G13" s="3"/>
      <c r="H13" s="3"/>
      <c r="I13" s="3"/>
      <c r="J13" s="3"/>
      <c r="K13" s="3"/>
      <c r="L13" s="3"/>
      <c r="M13" s="3"/>
      <c r="P13" s="1" t="s">
        <v>20</v>
      </c>
      <c r="Q13" s="3">
        <f>SUM(R13:Z13)</f>
        <v>44936</v>
      </c>
      <c r="R13" s="3">
        <v>1800</v>
      </c>
      <c r="S13" s="3">
        <v>1944</v>
      </c>
      <c r="T13" s="3">
        <v>3180</v>
      </c>
      <c r="U13" s="3">
        <v>4770</v>
      </c>
      <c r="V13" s="3">
        <v>6042</v>
      </c>
      <c r="W13" s="3">
        <v>6200</v>
      </c>
      <c r="X13" s="3">
        <v>6800</v>
      </c>
      <c r="Y13" s="3">
        <v>7000</v>
      </c>
      <c r="Z13" s="3">
        <v>7200</v>
      </c>
    </row>
    <row r="14" spans="4:26" ht="12.75" hidden="1">
      <c r="D14" s="3"/>
      <c r="E14" s="3"/>
      <c r="F14" s="3"/>
      <c r="G14" s="3"/>
      <c r="H14" s="3"/>
      <c r="I14" s="3"/>
      <c r="J14" s="3"/>
      <c r="K14" s="3"/>
      <c r="L14" s="3"/>
      <c r="M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hidden="1">
      <c r="A15" s="1" t="s">
        <v>19</v>
      </c>
      <c r="D15" s="3"/>
      <c r="E15" s="3"/>
      <c r="F15" s="3"/>
      <c r="G15" s="3"/>
      <c r="H15" s="3"/>
      <c r="I15" s="3"/>
      <c r="J15" s="3"/>
      <c r="K15" s="3"/>
      <c r="L15" s="3"/>
      <c r="M15" s="3"/>
      <c r="Q15" s="3">
        <f aca="true" t="shared" si="0" ref="Q15:Z15">SUM(Q10:Q13)</f>
        <v>175368</v>
      </c>
      <c r="R15" s="3">
        <f t="shared" si="0"/>
        <v>12700</v>
      </c>
      <c r="S15" s="3">
        <f t="shared" si="0"/>
        <v>13240</v>
      </c>
      <c r="T15" s="3">
        <f t="shared" si="0"/>
        <v>15600</v>
      </c>
      <c r="U15" s="3">
        <f t="shared" si="0"/>
        <v>18550</v>
      </c>
      <c r="V15" s="3">
        <f t="shared" si="0"/>
        <v>21070</v>
      </c>
      <c r="W15" s="3">
        <f t="shared" si="0"/>
        <v>21700</v>
      </c>
      <c r="X15" s="3">
        <f t="shared" si="0"/>
        <v>23100</v>
      </c>
      <c r="Y15" s="3">
        <f t="shared" si="0"/>
        <v>24164</v>
      </c>
      <c r="Z15" s="3">
        <f t="shared" si="0"/>
        <v>25244</v>
      </c>
    </row>
    <row r="16" spans="4:26" ht="12.75" hidden="1">
      <c r="D16" s="3"/>
      <c r="E16" s="3"/>
      <c r="F16" s="3"/>
      <c r="G16" s="3"/>
      <c r="H16" s="3"/>
      <c r="I16" s="3"/>
      <c r="J16" s="3"/>
      <c r="K16" s="3"/>
      <c r="L16" s="3"/>
      <c r="M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6.5" customHeight="1">
      <c r="A17" s="13" t="s">
        <v>21</v>
      </c>
      <c r="B17" s="1" t="s">
        <v>80</v>
      </c>
      <c r="C17" s="1" t="s">
        <v>79</v>
      </c>
      <c r="D17" s="3">
        <f>SUM(E17:M17)</f>
        <v>2.84</v>
      </c>
      <c r="E17" s="3">
        <v>0.1</v>
      </c>
      <c r="F17" s="3">
        <v>0.14</v>
      </c>
      <c r="G17" s="3">
        <v>0.17</v>
      </c>
      <c r="H17" s="3">
        <v>0.2</v>
      </c>
      <c r="I17" s="3">
        <v>0.23</v>
      </c>
      <c r="J17" s="3">
        <v>0.2</v>
      </c>
      <c r="K17" s="3">
        <v>0.2</v>
      </c>
      <c r="L17" s="3">
        <v>0.2</v>
      </c>
      <c r="M17" s="3">
        <v>1.4</v>
      </c>
      <c r="N17" s="1" t="s">
        <v>22</v>
      </c>
      <c r="O17" s="1"/>
      <c r="P17" s="1" t="s">
        <v>20</v>
      </c>
      <c r="Q17" s="3">
        <f>SUM(R17:Z17)</f>
        <v>67880</v>
      </c>
      <c r="R17" s="3">
        <v>2360</v>
      </c>
      <c r="S17" s="3">
        <v>5880</v>
      </c>
      <c r="T17" s="3">
        <v>7080</v>
      </c>
      <c r="U17" s="3">
        <v>8160</v>
      </c>
      <c r="V17" s="3">
        <v>9320</v>
      </c>
      <c r="W17" s="3">
        <v>9600</v>
      </c>
      <c r="X17" s="3">
        <v>10400</v>
      </c>
      <c r="Y17" s="3">
        <v>8960</v>
      </c>
      <c r="Z17" s="3">
        <v>6120</v>
      </c>
    </row>
    <row r="18" spans="1:26" ht="63" customHeight="1">
      <c r="A18" s="13"/>
      <c r="B18" s="1" t="s">
        <v>81</v>
      </c>
      <c r="C18" s="1" t="s">
        <v>79</v>
      </c>
      <c r="D18" s="3">
        <f>SUM(E18:M18)</f>
        <v>0.2</v>
      </c>
      <c r="E18" s="3">
        <v>0.02</v>
      </c>
      <c r="F18" s="3">
        <v>0.02</v>
      </c>
      <c r="G18" s="3">
        <v>0.02</v>
      </c>
      <c r="H18" s="3">
        <v>0.02</v>
      </c>
      <c r="I18" s="3">
        <v>0.02</v>
      </c>
      <c r="J18" s="3">
        <v>0.03</v>
      </c>
      <c r="K18" s="3">
        <v>0.03</v>
      </c>
      <c r="L18" s="3">
        <v>0.04</v>
      </c>
      <c r="M18" s="3"/>
      <c r="N18" s="1" t="s">
        <v>23</v>
      </c>
      <c r="O18" s="1" t="s">
        <v>13</v>
      </c>
      <c r="P18" s="1" t="s">
        <v>15</v>
      </c>
      <c r="Q18" s="3">
        <f>SUM(R18:Z18)</f>
        <v>2800</v>
      </c>
      <c r="R18" s="3">
        <v>200</v>
      </c>
      <c r="S18" s="3">
        <v>200</v>
      </c>
      <c r="T18" s="3">
        <v>250</v>
      </c>
      <c r="U18" s="3">
        <v>250</v>
      </c>
      <c r="V18" s="3">
        <v>250</v>
      </c>
      <c r="W18" s="3">
        <v>500</v>
      </c>
      <c r="X18" s="3">
        <v>550</v>
      </c>
      <c r="Y18" s="3">
        <v>600</v>
      </c>
      <c r="Z18" s="3"/>
    </row>
    <row r="19" spans="4:26" ht="31.5" hidden="1"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 t="s">
        <v>24</v>
      </c>
      <c r="P19" s="1" t="s">
        <v>18</v>
      </c>
      <c r="Q19" s="3">
        <f>SUM(R19:Z19)</f>
        <v>3071.2</v>
      </c>
      <c r="R19" s="3">
        <v>340.9</v>
      </c>
      <c r="S19" s="3">
        <v>325.8</v>
      </c>
      <c r="T19" s="3">
        <v>359</v>
      </c>
      <c r="U19" s="3">
        <v>386.8</v>
      </c>
      <c r="V19" s="3">
        <v>370.6</v>
      </c>
      <c r="W19" s="3">
        <v>368</v>
      </c>
      <c r="X19" s="3">
        <v>385.8</v>
      </c>
      <c r="Y19" s="3">
        <v>313.7</v>
      </c>
      <c r="Z19" s="3">
        <v>220.6</v>
      </c>
    </row>
    <row r="20" spans="4:26" ht="15.75" hidden="1"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 t="s">
        <v>20</v>
      </c>
      <c r="Q20" s="3">
        <f>SUM(R20:Z20)</f>
        <v>4389</v>
      </c>
      <c r="R20" s="3">
        <v>409.1</v>
      </c>
      <c r="S20" s="3">
        <v>484.2</v>
      </c>
      <c r="T20" s="3">
        <v>500.9</v>
      </c>
      <c r="U20" s="3">
        <v>513.1</v>
      </c>
      <c r="V20" s="3">
        <v>529.4</v>
      </c>
      <c r="W20" s="3">
        <v>552</v>
      </c>
      <c r="X20" s="3">
        <v>561.2</v>
      </c>
      <c r="Y20" s="3">
        <v>526.3</v>
      </c>
      <c r="Z20" s="3">
        <v>312.8</v>
      </c>
    </row>
    <row r="21" spans="4:26" ht="12.75" hidden="1">
      <c r="D21" s="3"/>
      <c r="E21" s="3"/>
      <c r="F21" s="3"/>
      <c r="G21" s="3"/>
      <c r="H21" s="3"/>
      <c r="I21" s="3"/>
      <c r="J21" s="3"/>
      <c r="K21" s="3"/>
      <c r="L21" s="3"/>
      <c r="M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hidden="1">
      <c r="A22" s="1" t="s">
        <v>25</v>
      </c>
      <c r="D22" s="3"/>
      <c r="E22" s="3"/>
      <c r="F22" s="3"/>
      <c r="G22" s="3"/>
      <c r="H22" s="3"/>
      <c r="I22" s="3"/>
      <c r="J22" s="3"/>
      <c r="K22" s="3"/>
      <c r="L22" s="3"/>
      <c r="M22" s="3"/>
      <c r="Q22" s="3">
        <f aca="true" t="shared" si="1" ref="Q22:Z22">SUM(Q17:Q20)</f>
        <v>78140.2</v>
      </c>
      <c r="R22" s="3">
        <f t="shared" si="1"/>
        <v>3310</v>
      </c>
      <c r="S22" s="3">
        <f t="shared" si="1"/>
        <v>6890</v>
      </c>
      <c r="T22" s="3">
        <f t="shared" si="1"/>
        <v>8189.9</v>
      </c>
      <c r="U22" s="3">
        <f t="shared" si="1"/>
        <v>9309.9</v>
      </c>
      <c r="V22" s="3">
        <f t="shared" si="1"/>
        <v>10470</v>
      </c>
      <c r="W22" s="3">
        <f t="shared" si="1"/>
        <v>11020</v>
      </c>
      <c r="X22" s="3">
        <f t="shared" si="1"/>
        <v>11897</v>
      </c>
      <c r="Y22" s="3">
        <f t="shared" si="1"/>
        <v>10400</v>
      </c>
      <c r="Z22" s="3">
        <f t="shared" si="1"/>
        <v>6653.400000000001</v>
      </c>
    </row>
    <row r="23" spans="4:26" ht="12.75" hidden="1">
      <c r="D23" s="3"/>
      <c r="E23" s="3"/>
      <c r="F23" s="3"/>
      <c r="G23" s="3"/>
      <c r="H23" s="3"/>
      <c r="I23" s="3"/>
      <c r="J23" s="3"/>
      <c r="K23" s="3"/>
      <c r="L23" s="3"/>
      <c r="M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99" customHeight="1">
      <c r="A24" s="1" t="s">
        <v>92</v>
      </c>
      <c r="B24" s="1" t="s">
        <v>83</v>
      </c>
      <c r="C24" s="1" t="s">
        <v>82</v>
      </c>
      <c r="D24" s="3">
        <f>SUM(E24:M24)</f>
        <v>40.5</v>
      </c>
      <c r="E24" s="3">
        <v>4.5</v>
      </c>
      <c r="F24" s="3">
        <v>4.5</v>
      </c>
      <c r="G24" s="3">
        <v>4.5</v>
      </c>
      <c r="H24" s="3">
        <v>4.5</v>
      </c>
      <c r="I24" s="3">
        <v>4.5</v>
      </c>
      <c r="J24" s="3">
        <v>4.5</v>
      </c>
      <c r="K24" s="3">
        <v>4.5</v>
      </c>
      <c r="L24" s="3">
        <v>4.5</v>
      </c>
      <c r="M24" s="3">
        <v>4.5</v>
      </c>
      <c r="N24" s="1" t="s">
        <v>26</v>
      </c>
      <c r="O24" s="1" t="s">
        <v>13</v>
      </c>
      <c r="P24" s="1" t="s">
        <v>15</v>
      </c>
      <c r="Q24" s="3">
        <f>SUM(R24:Z24)</f>
        <v>1540</v>
      </c>
      <c r="R24" s="3">
        <v>140</v>
      </c>
      <c r="S24" s="3">
        <v>150</v>
      </c>
      <c r="T24" s="3">
        <v>160</v>
      </c>
      <c r="U24" s="3">
        <v>170</v>
      </c>
      <c r="V24" s="3">
        <v>170</v>
      </c>
      <c r="W24" s="3">
        <v>180</v>
      </c>
      <c r="X24" s="3">
        <v>180</v>
      </c>
      <c r="Y24" s="3">
        <v>190</v>
      </c>
      <c r="Z24" s="3">
        <v>200</v>
      </c>
    </row>
    <row r="25" spans="4:26" ht="12.75" hidden="1">
      <c r="D25" s="3"/>
      <c r="E25" s="3"/>
      <c r="F25" s="3"/>
      <c r="G25" s="3"/>
      <c r="H25" s="3"/>
      <c r="I25" s="3"/>
      <c r="J25" s="3"/>
      <c r="K25" s="3"/>
      <c r="L25" s="3"/>
      <c r="M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hidden="1">
      <c r="A26" s="1" t="s">
        <v>27</v>
      </c>
      <c r="D26" s="3"/>
      <c r="E26" s="3"/>
      <c r="F26" s="3"/>
      <c r="G26" s="3"/>
      <c r="H26" s="3"/>
      <c r="I26" s="3"/>
      <c r="J26" s="3"/>
      <c r="K26" s="3"/>
      <c r="L26" s="3"/>
      <c r="M26" s="3"/>
      <c r="Q26" s="3">
        <f aca="true" t="shared" si="2" ref="Q26:Z26">Q24</f>
        <v>1540</v>
      </c>
      <c r="R26" s="3">
        <f t="shared" si="2"/>
        <v>140</v>
      </c>
      <c r="S26" s="3">
        <f t="shared" si="2"/>
        <v>150</v>
      </c>
      <c r="T26" s="3">
        <f t="shared" si="2"/>
        <v>160</v>
      </c>
      <c r="U26" s="3">
        <f t="shared" si="2"/>
        <v>170</v>
      </c>
      <c r="V26" s="3">
        <f t="shared" si="2"/>
        <v>170</v>
      </c>
      <c r="W26" s="3">
        <f t="shared" si="2"/>
        <v>180</v>
      </c>
      <c r="X26" s="3">
        <f t="shared" si="2"/>
        <v>180</v>
      </c>
      <c r="Y26" s="3">
        <f t="shared" si="2"/>
        <v>190</v>
      </c>
      <c r="Z26" s="3">
        <f t="shared" si="2"/>
        <v>200</v>
      </c>
    </row>
    <row r="27" spans="4:26" ht="12.75" hidden="1">
      <c r="D27" s="3"/>
      <c r="E27" s="3"/>
      <c r="F27" s="3"/>
      <c r="G27" s="3"/>
      <c r="H27" s="3"/>
      <c r="I27" s="3"/>
      <c r="J27" s="3"/>
      <c r="K27" s="3"/>
      <c r="L27" s="3"/>
      <c r="M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hidden="1">
      <c r="A28" s="1" t="s">
        <v>28</v>
      </c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Q28" s="3">
        <f aca="true" t="shared" si="3" ref="Q28:Z28">SUM(Q15,Q22,Q26)</f>
        <v>255048.2</v>
      </c>
      <c r="R28" s="3">
        <f t="shared" si="3"/>
        <v>16150</v>
      </c>
      <c r="S28" s="3">
        <f t="shared" si="3"/>
        <v>20280</v>
      </c>
      <c r="T28" s="3">
        <f t="shared" si="3"/>
        <v>23949.9</v>
      </c>
      <c r="U28" s="3">
        <f t="shared" si="3"/>
        <v>28029.9</v>
      </c>
      <c r="V28" s="3">
        <f t="shared" si="3"/>
        <v>31710</v>
      </c>
      <c r="W28" s="3">
        <f t="shared" si="3"/>
        <v>32900</v>
      </c>
      <c r="X28" s="3">
        <f t="shared" si="3"/>
        <v>35177</v>
      </c>
      <c r="Y28" s="3">
        <f t="shared" si="3"/>
        <v>34754</v>
      </c>
      <c r="Z28" s="3">
        <f t="shared" si="3"/>
        <v>32097.4</v>
      </c>
    </row>
    <row r="29" spans="1:26" ht="31.5" hidden="1">
      <c r="A29" s="1" t="s">
        <v>29</v>
      </c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P29" s="1" t="s">
        <v>15</v>
      </c>
      <c r="Q29" s="3">
        <f aca="true" t="shared" si="4" ref="Q29:Z29">SUM(Q10,Q18,Q24)</f>
        <v>104840</v>
      </c>
      <c r="R29" s="3">
        <f t="shared" si="4"/>
        <v>10040</v>
      </c>
      <c r="S29" s="3">
        <f t="shared" si="4"/>
        <v>10350</v>
      </c>
      <c r="T29" s="3">
        <f t="shared" si="4"/>
        <v>10710</v>
      </c>
      <c r="U29" s="3">
        <f t="shared" si="4"/>
        <v>11020</v>
      </c>
      <c r="V29" s="3">
        <f t="shared" si="4"/>
        <v>11420</v>
      </c>
      <c r="W29" s="3">
        <f t="shared" si="4"/>
        <v>12080</v>
      </c>
      <c r="X29" s="3">
        <f t="shared" si="4"/>
        <v>12630</v>
      </c>
      <c r="Y29" s="3">
        <f t="shared" si="4"/>
        <v>13290</v>
      </c>
      <c r="Z29" s="3">
        <f t="shared" si="4"/>
        <v>13300</v>
      </c>
    </row>
    <row r="30" spans="1:26" ht="31.5" hidden="1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P30" s="1" t="s">
        <v>18</v>
      </c>
      <c r="Q30" s="3">
        <f aca="true" t="shared" si="5" ref="Q30:Z30">SUM(Q12,Q19)</f>
        <v>33003.2</v>
      </c>
      <c r="R30" s="3">
        <f t="shared" si="5"/>
        <v>1540.9</v>
      </c>
      <c r="S30" s="3">
        <f t="shared" si="5"/>
        <v>1621.8</v>
      </c>
      <c r="T30" s="3">
        <f t="shared" si="5"/>
        <v>2479</v>
      </c>
      <c r="U30" s="3">
        <f t="shared" si="5"/>
        <v>3566.8</v>
      </c>
      <c r="V30" s="3">
        <f t="shared" si="5"/>
        <v>4398.6</v>
      </c>
      <c r="W30" s="3">
        <f t="shared" si="5"/>
        <v>4468</v>
      </c>
      <c r="X30" s="3">
        <f t="shared" si="5"/>
        <v>4785.8</v>
      </c>
      <c r="Y30" s="3">
        <f t="shared" si="5"/>
        <v>4977.7</v>
      </c>
      <c r="Z30" s="3">
        <f t="shared" si="5"/>
        <v>5164.6</v>
      </c>
    </row>
    <row r="31" spans="1:26" ht="15.75" hidden="1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P31" s="1" t="s">
        <v>20</v>
      </c>
      <c r="Q31" s="3">
        <f aca="true" t="shared" si="6" ref="Q31:Z31">SUM(Q13,Q17,Q20)</f>
        <v>117205</v>
      </c>
      <c r="R31" s="3">
        <f t="shared" si="6"/>
        <v>4569.1</v>
      </c>
      <c r="S31" s="3">
        <f t="shared" si="6"/>
        <v>8308.2</v>
      </c>
      <c r="T31" s="3">
        <f t="shared" si="6"/>
        <v>10760.9</v>
      </c>
      <c r="U31" s="3">
        <f t="shared" si="6"/>
        <v>13443.1</v>
      </c>
      <c r="V31" s="3">
        <f t="shared" si="6"/>
        <v>15891.4</v>
      </c>
      <c r="W31" s="3">
        <f t="shared" si="6"/>
        <v>16352</v>
      </c>
      <c r="X31" s="3">
        <f t="shared" si="6"/>
        <v>17761.2</v>
      </c>
      <c r="Y31" s="3">
        <f t="shared" si="6"/>
        <v>16486.3</v>
      </c>
      <c r="Z31" s="3">
        <f t="shared" si="6"/>
        <v>13632.8</v>
      </c>
    </row>
    <row r="32" spans="1:26" ht="12.75" customHeight="1" hidden="1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0" t="s">
        <v>31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74.75" customHeight="1">
      <c r="A34" s="1" t="s">
        <v>39</v>
      </c>
      <c r="B34" s="1" t="s">
        <v>87</v>
      </c>
      <c r="C34" s="1" t="s">
        <v>85</v>
      </c>
      <c r="D34" s="3">
        <f>SUM(E34:M34)</f>
        <v>16</v>
      </c>
      <c r="E34" s="3">
        <v>1</v>
      </c>
      <c r="F34" s="3">
        <v>1.5</v>
      </c>
      <c r="G34" s="3">
        <v>1.5</v>
      </c>
      <c r="H34" s="3">
        <v>1.5</v>
      </c>
      <c r="I34" s="3">
        <v>1.5</v>
      </c>
      <c r="J34" s="3">
        <v>2</v>
      </c>
      <c r="K34" s="3">
        <v>2</v>
      </c>
      <c r="L34" s="3">
        <v>2.5</v>
      </c>
      <c r="M34" s="3">
        <v>2.5</v>
      </c>
      <c r="N34" s="1" t="s">
        <v>73</v>
      </c>
      <c r="O34" s="1" t="s">
        <v>13</v>
      </c>
      <c r="P34" s="1" t="s">
        <v>15</v>
      </c>
      <c r="Q34" s="3">
        <f>SUM(R34:Z34)</f>
        <v>21440</v>
      </c>
      <c r="R34" s="3">
        <v>1320</v>
      </c>
      <c r="S34" s="3">
        <v>1640</v>
      </c>
      <c r="T34" s="3">
        <v>2050</v>
      </c>
      <c r="U34" s="3">
        <v>2150</v>
      </c>
      <c r="V34" s="3">
        <v>2390</v>
      </c>
      <c r="W34" s="3">
        <v>2490</v>
      </c>
      <c r="X34" s="3">
        <v>2560</v>
      </c>
      <c r="Y34" s="3">
        <v>3250</v>
      </c>
      <c r="Z34" s="3">
        <v>3590</v>
      </c>
    </row>
    <row r="35" spans="1:26" ht="15.75" hidden="1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hidden="1">
      <c r="A36" s="1" t="s">
        <v>19</v>
      </c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1"/>
      <c r="P36" s="1"/>
      <c r="Q36" s="3">
        <f aca="true" t="shared" si="7" ref="Q36:Z36">SUM(Q34:Q35)</f>
        <v>21440</v>
      </c>
      <c r="R36" s="3">
        <f t="shared" si="7"/>
        <v>1320</v>
      </c>
      <c r="S36" s="3">
        <f t="shared" si="7"/>
        <v>1640</v>
      </c>
      <c r="T36" s="3">
        <f t="shared" si="7"/>
        <v>2050</v>
      </c>
      <c r="U36" s="3">
        <f t="shared" si="7"/>
        <v>2150</v>
      </c>
      <c r="V36" s="3">
        <f t="shared" si="7"/>
        <v>2390</v>
      </c>
      <c r="W36" s="3">
        <f t="shared" si="7"/>
        <v>2490</v>
      </c>
      <c r="X36" s="3">
        <f t="shared" si="7"/>
        <v>2560</v>
      </c>
      <c r="Y36" s="3">
        <f t="shared" si="7"/>
        <v>3250</v>
      </c>
      <c r="Z36" s="3">
        <f t="shared" si="7"/>
        <v>3590</v>
      </c>
    </row>
    <row r="37" spans="1:26" ht="10.5" customHeight="1" hidden="1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49.5" customHeight="1">
      <c r="A38" s="1" t="s">
        <v>40</v>
      </c>
      <c r="B38" s="1" t="s">
        <v>88</v>
      </c>
      <c r="C38" s="1" t="s">
        <v>89</v>
      </c>
      <c r="D38" s="3">
        <f>SUM(E38:M38)</f>
        <v>0.6800000000000002</v>
      </c>
      <c r="E38" s="3">
        <v>0.08</v>
      </c>
      <c r="F38" s="3">
        <v>0.08</v>
      </c>
      <c r="G38" s="3">
        <v>0.08</v>
      </c>
      <c r="H38" s="3">
        <v>0.08</v>
      </c>
      <c r="I38" s="3">
        <v>0.08</v>
      </c>
      <c r="J38" s="3">
        <v>0.07</v>
      </c>
      <c r="K38" s="3">
        <v>0.07</v>
      </c>
      <c r="L38" s="3">
        <v>0.07</v>
      </c>
      <c r="M38" s="3">
        <v>0.07</v>
      </c>
      <c r="N38" s="1" t="s">
        <v>46</v>
      </c>
      <c r="O38" s="1" t="s">
        <v>13</v>
      </c>
      <c r="P38" s="1" t="s">
        <v>15</v>
      </c>
      <c r="Q38" s="3">
        <f>SUM(R38:Z38)</f>
        <v>1190</v>
      </c>
      <c r="R38" s="3">
        <v>150</v>
      </c>
      <c r="S38" s="3">
        <v>150</v>
      </c>
      <c r="T38" s="3">
        <v>150</v>
      </c>
      <c r="U38" s="3">
        <v>150</v>
      </c>
      <c r="V38" s="3">
        <v>150</v>
      </c>
      <c r="W38" s="3">
        <v>110</v>
      </c>
      <c r="X38" s="3">
        <v>110</v>
      </c>
      <c r="Y38" s="3">
        <v>110</v>
      </c>
      <c r="Z38" s="3">
        <v>110</v>
      </c>
    </row>
    <row r="39" spans="1:26" ht="63" customHeight="1">
      <c r="A39" s="1"/>
      <c r="B39" s="1" t="s">
        <v>90</v>
      </c>
      <c r="C39" s="1" t="s">
        <v>89</v>
      </c>
      <c r="D39" s="3">
        <f>SUM(E39:M39)</f>
        <v>74.69999999999999</v>
      </c>
      <c r="E39" s="3">
        <v>8.3</v>
      </c>
      <c r="F39" s="3">
        <v>8.3</v>
      </c>
      <c r="G39" s="3">
        <v>8.3</v>
      </c>
      <c r="H39" s="3">
        <v>8.3</v>
      </c>
      <c r="I39" s="3">
        <v>8.3</v>
      </c>
      <c r="J39" s="3">
        <v>8.3</v>
      </c>
      <c r="K39" s="3">
        <v>8.3</v>
      </c>
      <c r="L39" s="3">
        <v>8.3</v>
      </c>
      <c r="M39" s="3">
        <v>8.3</v>
      </c>
      <c r="N39" s="1" t="s">
        <v>42</v>
      </c>
      <c r="O39" s="1" t="s">
        <v>13</v>
      </c>
      <c r="P39" s="1" t="s">
        <v>15</v>
      </c>
      <c r="Q39" s="3">
        <f>SUM(R39:Z39)</f>
        <v>420</v>
      </c>
      <c r="R39" s="3">
        <v>40</v>
      </c>
      <c r="S39" s="3">
        <v>40</v>
      </c>
      <c r="T39" s="3">
        <v>40</v>
      </c>
      <c r="U39" s="3">
        <v>60</v>
      </c>
      <c r="V39" s="3">
        <v>80</v>
      </c>
      <c r="W39" s="3">
        <v>40</v>
      </c>
      <c r="X39" s="3">
        <v>40</v>
      </c>
      <c r="Y39" s="3">
        <v>40</v>
      </c>
      <c r="Z39" s="3">
        <v>40</v>
      </c>
    </row>
    <row r="40" spans="1:26" ht="46.5" customHeight="1">
      <c r="A40" s="1"/>
      <c r="B40" s="1" t="s">
        <v>41</v>
      </c>
      <c r="C40" s="1" t="s">
        <v>91</v>
      </c>
      <c r="D40" s="3">
        <f>SUM(E40:M40)</f>
        <v>100</v>
      </c>
      <c r="E40" s="3">
        <v>20</v>
      </c>
      <c r="F40" s="3">
        <v>18</v>
      </c>
      <c r="G40" s="3">
        <v>20</v>
      </c>
      <c r="H40" s="3">
        <v>22</v>
      </c>
      <c r="I40" s="3">
        <v>20</v>
      </c>
      <c r="J40" s="3"/>
      <c r="K40" s="3"/>
      <c r="L40" s="3"/>
      <c r="M40" s="3"/>
      <c r="N40" s="1" t="s">
        <v>43</v>
      </c>
      <c r="O40" s="1" t="s">
        <v>44</v>
      </c>
      <c r="P40" s="1" t="s">
        <v>45</v>
      </c>
      <c r="Q40" s="3">
        <f>SUM(R40:Z40)</f>
        <v>2660</v>
      </c>
      <c r="R40" s="3">
        <v>310</v>
      </c>
      <c r="S40" s="3">
        <v>300</v>
      </c>
      <c r="T40" s="3">
        <v>290</v>
      </c>
      <c r="U40" s="3">
        <v>280</v>
      </c>
      <c r="V40" s="3">
        <v>300</v>
      </c>
      <c r="W40" s="3">
        <v>310</v>
      </c>
      <c r="X40" s="3">
        <v>320</v>
      </c>
      <c r="Y40" s="3">
        <v>250</v>
      </c>
      <c r="Z40" s="3">
        <v>300</v>
      </c>
    </row>
    <row r="41" spans="1:26" ht="15.75" hidden="1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hidden="1">
      <c r="A42" s="1" t="s">
        <v>25</v>
      </c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3">
        <f aca="true" t="shared" si="8" ref="Q42:Z42">SUM(Q38:Q41)</f>
        <v>4270</v>
      </c>
      <c r="R42" s="3">
        <f t="shared" si="8"/>
        <v>500</v>
      </c>
      <c r="S42" s="3">
        <f t="shared" si="8"/>
        <v>490</v>
      </c>
      <c r="T42" s="3">
        <f t="shared" si="8"/>
        <v>480</v>
      </c>
      <c r="U42" s="3">
        <f t="shared" si="8"/>
        <v>490</v>
      </c>
      <c r="V42" s="3">
        <f t="shared" si="8"/>
        <v>530</v>
      </c>
      <c r="W42" s="3">
        <f t="shared" si="8"/>
        <v>460</v>
      </c>
      <c r="X42" s="3">
        <f t="shared" si="8"/>
        <v>470</v>
      </c>
      <c r="Y42" s="3">
        <f t="shared" si="8"/>
        <v>400</v>
      </c>
      <c r="Z42" s="3">
        <f t="shared" si="8"/>
        <v>450</v>
      </c>
    </row>
    <row r="43" spans="1:26" ht="15.75" hidden="1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64.5" customHeight="1">
      <c r="A44" s="1" t="s">
        <v>47</v>
      </c>
      <c r="B44" s="1" t="s">
        <v>48</v>
      </c>
      <c r="C44" s="1" t="s">
        <v>84</v>
      </c>
      <c r="D44" s="3">
        <f>SUM(E44:M44)</f>
        <v>18</v>
      </c>
      <c r="E44" s="3">
        <v>2</v>
      </c>
      <c r="F44" s="3">
        <v>2</v>
      </c>
      <c r="G44" s="3">
        <v>2</v>
      </c>
      <c r="H44" s="3">
        <v>2</v>
      </c>
      <c r="I44" s="3">
        <v>2</v>
      </c>
      <c r="J44" s="3">
        <v>2</v>
      </c>
      <c r="K44" s="3">
        <v>2</v>
      </c>
      <c r="L44" s="3">
        <v>2</v>
      </c>
      <c r="M44" s="3">
        <v>2</v>
      </c>
      <c r="N44" s="1" t="s">
        <v>49</v>
      </c>
      <c r="O44" s="1" t="s">
        <v>13</v>
      </c>
      <c r="P44" s="1" t="s">
        <v>15</v>
      </c>
      <c r="Q44" s="3">
        <f>SUM(R44:Z44)</f>
        <v>1340</v>
      </c>
      <c r="R44" s="3">
        <v>110</v>
      </c>
      <c r="S44" s="3">
        <v>110</v>
      </c>
      <c r="T44" s="3">
        <v>110</v>
      </c>
      <c r="U44" s="3">
        <v>170</v>
      </c>
      <c r="V44" s="3">
        <v>170</v>
      </c>
      <c r="W44" s="3">
        <v>170</v>
      </c>
      <c r="X44" s="3">
        <v>160</v>
      </c>
      <c r="Y44" s="3">
        <v>170</v>
      </c>
      <c r="Z44" s="3">
        <v>170</v>
      </c>
    </row>
    <row r="45" spans="1:26" ht="12.75" customHeight="1" hidden="1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  <c r="O45" s="1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hidden="1">
      <c r="A46" s="1" t="s">
        <v>27</v>
      </c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1"/>
      <c r="P46" s="1"/>
      <c r="Q46" s="3">
        <f aca="true" t="shared" si="9" ref="Q46:Z46">SUM(Q44:Q45)</f>
        <v>1340</v>
      </c>
      <c r="R46" s="3">
        <f t="shared" si="9"/>
        <v>110</v>
      </c>
      <c r="S46" s="3">
        <f t="shared" si="9"/>
        <v>110</v>
      </c>
      <c r="T46" s="3">
        <f t="shared" si="9"/>
        <v>110</v>
      </c>
      <c r="U46" s="3">
        <f t="shared" si="9"/>
        <v>170</v>
      </c>
      <c r="V46" s="3">
        <f t="shared" si="9"/>
        <v>170</v>
      </c>
      <c r="W46" s="3">
        <f t="shared" si="9"/>
        <v>170</v>
      </c>
      <c r="X46" s="3">
        <f t="shared" si="9"/>
        <v>160</v>
      </c>
      <c r="Y46" s="3">
        <f t="shared" si="9"/>
        <v>170</v>
      </c>
      <c r="Z46" s="3">
        <f t="shared" si="9"/>
        <v>170</v>
      </c>
    </row>
    <row r="47" spans="1:26" ht="12.75" customHeight="1" hidden="1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hidden="1">
      <c r="A48" s="1" t="s">
        <v>28</v>
      </c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  <c r="Q48" s="3">
        <f aca="true" t="shared" si="10" ref="Q48:Z48">SUM(Q46,Q42,Q36)</f>
        <v>27050</v>
      </c>
      <c r="R48" s="3">
        <f t="shared" si="10"/>
        <v>1930</v>
      </c>
      <c r="S48" s="3">
        <f t="shared" si="10"/>
        <v>2240</v>
      </c>
      <c r="T48" s="3">
        <f t="shared" si="10"/>
        <v>2640</v>
      </c>
      <c r="U48" s="3">
        <f t="shared" si="10"/>
        <v>2810</v>
      </c>
      <c r="V48" s="3">
        <f t="shared" si="10"/>
        <v>3090</v>
      </c>
      <c r="W48" s="3">
        <f t="shared" si="10"/>
        <v>3120</v>
      </c>
      <c r="X48" s="3">
        <f t="shared" si="10"/>
        <v>3190</v>
      </c>
      <c r="Y48" s="3">
        <f t="shared" si="10"/>
        <v>3820</v>
      </c>
      <c r="Z48" s="3">
        <f t="shared" si="10"/>
        <v>4210</v>
      </c>
    </row>
    <row r="49" spans="1:26" ht="31.5" hidden="1">
      <c r="A49" s="1" t="s">
        <v>29</v>
      </c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P49" s="1" t="s">
        <v>15</v>
      </c>
      <c r="Q49" s="3" t="e">
        <f>SUM(Q44,Q39,Q38,Q34,#REF!,#REF!,#REF!)</f>
        <v>#REF!</v>
      </c>
      <c r="R49" s="3" t="e">
        <f>SUM(R44,R39,R38,R34,#REF!,#REF!,#REF!)</f>
        <v>#REF!</v>
      </c>
      <c r="S49" s="3" t="e">
        <f>SUM(S44,S39,S38,S34,#REF!,#REF!,#REF!)</f>
        <v>#REF!</v>
      </c>
      <c r="T49" s="3" t="e">
        <f>SUM(T44,T39,T38,T34,#REF!,#REF!,#REF!)</f>
        <v>#REF!</v>
      </c>
      <c r="U49" s="3" t="e">
        <f>SUM(U44,U39,U38,U34,#REF!,#REF!,#REF!)</f>
        <v>#REF!</v>
      </c>
      <c r="V49" s="3" t="e">
        <f>SUM(V44,V39,V38,V34,#REF!,#REF!,#REF!)</f>
        <v>#REF!</v>
      </c>
      <c r="W49" s="3" t="e">
        <f>SUM(W44,W39,W38,W34,#REF!,#REF!,#REF!)</f>
        <v>#REF!</v>
      </c>
      <c r="X49" s="3" t="e">
        <f>SUM(X44,X39,X38,X34,#REF!,#REF!,#REF!)</f>
        <v>#REF!</v>
      </c>
      <c r="Y49" s="3" t="e">
        <f>SUM(Y44,Y39,Y38,Y34,#REF!,#REF!,#REF!)</f>
        <v>#REF!</v>
      </c>
      <c r="Z49" s="3" t="e">
        <f>SUM(Z44,Z39,Z38,Z34,#REF!,#REF!,#REF!)</f>
        <v>#REF!</v>
      </c>
    </row>
    <row r="50" spans="1:26" ht="31.5" hidden="1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P50" s="1" t="s">
        <v>18</v>
      </c>
      <c r="Q50" s="3">
        <f aca="true" t="shared" si="11" ref="Q50:Z50">SUM(Q40)</f>
        <v>2660</v>
      </c>
      <c r="R50" s="3">
        <f t="shared" si="11"/>
        <v>310</v>
      </c>
      <c r="S50" s="3">
        <f t="shared" si="11"/>
        <v>300</v>
      </c>
      <c r="T50" s="3">
        <f t="shared" si="11"/>
        <v>290</v>
      </c>
      <c r="U50" s="3">
        <f t="shared" si="11"/>
        <v>280</v>
      </c>
      <c r="V50" s="3">
        <f t="shared" si="11"/>
        <v>300</v>
      </c>
      <c r="W50" s="3">
        <f t="shared" si="11"/>
        <v>310</v>
      </c>
      <c r="X50" s="3">
        <f t="shared" si="11"/>
        <v>320</v>
      </c>
      <c r="Y50" s="3">
        <f t="shared" si="11"/>
        <v>250</v>
      </c>
      <c r="Z50" s="3">
        <f t="shared" si="11"/>
        <v>300</v>
      </c>
    </row>
    <row r="51" spans="1:26" ht="12.75" customHeight="1" hidden="1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  <c r="O51" s="1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0" t="s">
        <v>50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65.25" customHeight="1">
      <c r="A53" s="1" t="s">
        <v>51</v>
      </c>
      <c r="B53" s="1" t="s">
        <v>93</v>
      </c>
      <c r="C53" s="1" t="s">
        <v>85</v>
      </c>
      <c r="D53" s="3">
        <f>SUM(E53:M53)</f>
        <v>2.6</v>
      </c>
      <c r="E53" s="3">
        <v>0.2</v>
      </c>
      <c r="F53" s="3">
        <v>0.2</v>
      </c>
      <c r="G53" s="3">
        <v>0.2</v>
      </c>
      <c r="H53" s="3">
        <v>0.2</v>
      </c>
      <c r="I53" s="3">
        <v>0.3</v>
      </c>
      <c r="J53" s="3">
        <v>0.3</v>
      </c>
      <c r="K53" s="3">
        <v>0.4</v>
      </c>
      <c r="L53" s="3">
        <v>0.4</v>
      </c>
      <c r="M53" s="3">
        <v>0.4</v>
      </c>
      <c r="N53" s="1" t="s">
        <v>52</v>
      </c>
      <c r="O53" s="1" t="s">
        <v>13</v>
      </c>
      <c r="P53" s="1" t="s">
        <v>15</v>
      </c>
      <c r="Q53" s="3">
        <f>SUM(R53:Z53)</f>
        <v>880</v>
      </c>
      <c r="R53" s="3">
        <v>60</v>
      </c>
      <c r="S53" s="3">
        <v>60</v>
      </c>
      <c r="T53" s="3">
        <v>60</v>
      </c>
      <c r="U53" s="3">
        <v>60</v>
      </c>
      <c r="V53" s="3">
        <v>80</v>
      </c>
      <c r="W53" s="3">
        <v>80</v>
      </c>
      <c r="X53" s="3">
        <v>160</v>
      </c>
      <c r="Y53" s="3">
        <v>160</v>
      </c>
      <c r="Z53" s="3">
        <v>160</v>
      </c>
    </row>
    <row r="54" spans="1:26" ht="12.75" customHeight="1" hidden="1">
      <c r="A54" s="1"/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  <c r="O54" s="1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hidden="1">
      <c r="A55" s="1" t="s">
        <v>19</v>
      </c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1"/>
      <c r="P55" s="1"/>
      <c r="Q55" s="3">
        <f aca="true" t="shared" si="12" ref="Q55:Z55">SUM(Q53:Q54)</f>
        <v>880</v>
      </c>
      <c r="R55" s="3">
        <f t="shared" si="12"/>
        <v>60</v>
      </c>
      <c r="S55" s="3">
        <f t="shared" si="12"/>
        <v>60</v>
      </c>
      <c r="T55" s="3">
        <f t="shared" si="12"/>
        <v>60</v>
      </c>
      <c r="U55" s="3">
        <f t="shared" si="12"/>
        <v>60</v>
      </c>
      <c r="V55" s="3">
        <f t="shared" si="12"/>
        <v>80</v>
      </c>
      <c r="W55" s="3">
        <f t="shared" si="12"/>
        <v>80</v>
      </c>
      <c r="X55" s="3">
        <f t="shared" si="12"/>
        <v>160</v>
      </c>
      <c r="Y55" s="3">
        <f t="shared" si="12"/>
        <v>160</v>
      </c>
      <c r="Z55" s="3">
        <f t="shared" si="12"/>
        <v>160</v>
      </c>
    </row>
    <row r="56" spans="1:26" ht="12.75" customHeight="1" hidden="1">
      <c r="A56" s="1"/>
      <c r="B56" s="1"/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  <c r="O56" s="1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49.5" customHeight="1">
      <c r="A57" s="31" t="s">
        <v>53</v>
      </c>
      <c r="B57" s="1" t="s">
        <v>54</v>
      </c>
      <c r="C57" s="1" t="s">
        <v>84</v>
      </c>
      <c r="D57" s="3">
        <f>SUM(E57:M57)</f>
        <v>1</v>
      </c>
      <c r="E57" s="3"/>
      <c r="F57" s="3"/>
      <c r="G57" s="3"/>
      <c r="H57" s="3"/>
      <c r="I57" s="3"/>
      <c r="J57" s="3">
        <v>1</v>
      </c>
      <c r="K57" s="3"/>
      <c r="L57" s="3"/>
      <c r="M57" s="3"/>
      <c r="N57" s="1" t="s">
        <v>55</v>
      </c>
      <c r="O57" s="1" t="s">
        <v>13</v>
      </c>
      <c r="P57" s="1" t="s">
        <v>15</v>
      </c>
      <c r="Q57" s="3">
        <f>SUM(R57:Z57)</f>
        <v>62000</v>
      </c>
      <c r="R57" s="3"/>
      <c r="S57" s="3"/>
      <c r="T57" s="3"/>
      <c r="U57" s="3">
        <v>25000</v>
      </c>
      <c r="V57" s="3">
        <v>17000</v>
      </c>
      <c r="W57" s="3">
        <v>20000</v>
      </c>
      <c r="X57" s="3"/>
      <c r="Y57" s="3"/>
      <c r="Z57" s="3"/>
    </row>
    <row r="58" spans="1:26" ht="31.5" customHeight="1">
      <c r="A58" s="31"/>
      <c r="B58" s="1" t="s">
        <v>57</v>
      </c>
      <c r="C58" s="1" t="s">
        <v>84</v>
      </c>
      <c r="D58" s="3">
        <f>SUM(E58:M58)</f>
        <v>1</v>
      </c>
      <c r="E58" s="3"/>
      <c r="F58" s="3">
        <v>1</v>
      </c>
      <c r="G58" s="3"/>
      <c r="H58" s="3"/>
      <c r="I58" s="3"/>
      <c r="J58" s="3"/>
      <c r="K58" s="3"/>
      <c r="L58" s="3"/>
      <c r="M58" s="3"/>
      <c r="N58" s="1" t="s">
        <v>56</v>
      </c>
      <c r="O58" s="1" t="s">
        <v>13</v>
      </c>
      <c r="P58" s="1" t="s">
        <v>15</v>
      </c>
      <c r="Q58" s="3">
        <f>SUM(R58:Z58)</f>
        <v>12000</v>
      </c>
      <c r="R58" s="3">
        <v>6000</v>
      </c>
      <c r="S58" s="3">
        <v>6000</v>
      </c>
      <c r="T58" s="3"/>
      <c r="U58" s="3"/>
      <c r="V58" s="3"/>
      <c r="W58" s="3"/>
      <c r="X58" s="3"/>
      <c r="Y58" s="3"/>
      <c r="Z58" s="3"/>
    </row>
    <row r="59" spans="1:26" ht="12.75" customHeight="1" hidden="1">
      <c r="A59" s="1"/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  <c r="O59" s="1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hidden="1">
      <c r="A60" s="1" t="s">
        <v>25</v>
      </c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  <c r="O60" s="1"/>
      <c r="P60" s="1"/>
      <c r="Q60" s="3">
        <f aca="true" t="shared" si="13" ref="Q60:Z60">SUM(Q57:Q59)</f>
        <v>74000</v>
      </c>
      <c r="R60" s="3">
        <f t="shared" si="13"/>
        <v>6000</v>
      </c>
      <c r="S60" s="3">
        <f t="shared" si="13"/>
        <v>6000</v>
      </c>
      <c r="T60" s="3">
        <f t="shared" si="13"/>
        <v>0</v>
      </c>
      <c r="U60" s="3">
        <f t="shared" si="13"/>
        <v>25000</v>
      </c>
      <c r="V60" s="3">
        <f t="shared" si="13"/>
        <v>17000</v>
      </c>
      <c r="W60" s="3">
        <f t="shared" si="13"/>
        <v>20000</v>
      </c>
      <c r="X60" s="3">
        <f t="shared" si="13"/>
        <v>0</v>
      </c>
      <c r="Y60" s="3">
        <f t="shared" si="13"/>
        <v>0</v>
      </c>
      <c r="Z60" s="3">
        <f t="shared" si="13"/>
        <v>0</v>
      </c>
    </row>
    <row r="61" spans="1:26" ht="12.75" customHeight="1" hidden="1">
      <c r="A61" s="1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  <c r="O61" s="1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3.75" customHeight="1">
      <c r="A62" s="13" t="s">
        <v>58</v>
      </c>
      <c r="B62" s="13" t="s">
        <v>94</v>
      </c>
      <c r="C62" s="1" t="s">
        <v>89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13" t="s">
        <v>59</v>
      </c>
      <c r="O62" s="1" t="s">
        <v>13</v>
      </c>
      <c r="P62" s="1" t="s">
        <v>15</v>
      </c>
      <c r="Q62" s="3">
        <f>SUM(R62:Z62)</f>
        <v>310</v>
      </c>
      <c r="R62" s="3">
        <v>20</v>
      </c>
      <c r="S62" s="3">
        <v>20</v>
      </c>
      <c r="T62" s="3">
        <v>30</v>
      </c>
      <c r="U62" s="3">
        <v>40</v>
      </c>
      <c r="V62" s="3">
        <v>40</v>
      </c>
      <c r="W62" s="3">
        <v>40</v>
      </c>
      <c r="X62" s="3">
        <v>40</v>
      </c>
      <c r="Y62" s="3">
        <v>40</v>
      </c>
      <c r="Z62" s="3">
        <v>40</v>
      </c>
    </row>
    <row r="63" spans="1:26" ht="31.5" hidden="1">
      <c r="A63" s="13"/>
      <c r="B63" s="13"/>
      <c r="C63" s="1"/>
      <c r="D63" s="3">
        <f>SUM(E63:M63)</f>
        <v>479</v>
      </c>
      <c r="E63" s="3">
        <v>15.2</v>
      </c>
      <c r="F63" s="3">
        <v>26.4</v>
      </c>
      <c r="G63" s="3">
        <v>36.5</v>
      </c>
      <c r="H63" s="3">
        <v>44.7</v>
      </c>
      <c r="I63" s="3">
        <v>96.4</v>
      </c>
      <c r="J63" s="3">
        <v>73.1</v>
      </c>
      <c r="K63" s="3">
        <v>80.1</v>
      </c>
      <c r="L63" s="3">
        <v>56.6</v>
      </c>
      <c r="M63" s="3">
        <v>50</v>
      </c>
      <c r="N63" s="13"/>
      <c r="O63" s="1" t="s">
        <v>60</v>
      </c>
      <c r="P63" s="1" t="s">
        <v>45</v>
      </c>
      <c r="Q63" s="3">
        <f>SUM(R63:Z63)</f>
        <v>51900</v>
      </c>
      <c r="R63" s="3">
        <v>1600</v>
      </c>
      <c r="S63" s="3">
        <v>2900</v>
      </c>
      <c r="T63" s="3">
        <v>4000</v>
      </c>
      <c r="U63" s="3">
        <v>4800</v>
      </c>
      <c r="V63" s="3">
        <v>10400</v>
      </c>
      <c r="W63" s="3">
        <v>8000</v>
      </c>
      <c r="X63" s="3">
        <v>8700</v>
      </c>
      <c r="Y63" s="3">
        <v>6500</v>
      </c>
      <c r="Z63" s="3">
        <v>5000</v>
      </c>
    </row>
    <row r="64" spans="1:26" ht="12.75" customHeight="1" hidden="1">
      <c r="A64" s="1"/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1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hidden="1">
      <c r="A65" s="1" t="s">
        <v>27</v>
      </c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1"/>
      <c r="P65" s="1"/>
      <c r="Q65" s="3">
        <f aca="true" t="shared" si="14" ref="Q65:Z65">SUM(Q62:Q64)</f>
        <v>52210</v>
      </c>
      <c r="R65" s="3">
        <f t="shared" si="14"/>
        <v>1620</v>
      </c>
      <c r="S65" s="3">
        <f t="shared" si="14"/>
        <v>2920</v>
      </c>
      <c r="T65" s="3">
        <f t="shared" si="14"/>
        <v>4030</v>
      </c>
      <c r="U65" s="3">
        <f t="shared" si="14"/>
        <v>4840</v>
      </c>
      <c r="V65" s="3">
        <f t="shared" si="14"/>
        <v>10440</v>
      </c>
      <c r="W65" s="3">
        <f t="shared" si="14"/>
        <v>8040</v>
      </c>
      <c r="X65" s="3">
        <f t="shared" si="14"/>
        <v>8740</v>
      </c>
      <c r="Y65" s="3">
        <f t="shared" si="14"/>
        <v>6540</v>
      </c>
      <c r="Z65" s="3">
        <f t="shared" si="14"/>
        <v>5040</v>
      </c>
    </row>
    <row r="66" spans="1:26" ht="12.75" customHeight="1" hidden="1">
      <c r="A66" s="1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1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63" customHeight="1">
      <c r="A67" s="1" t="s">
        <v>61</v>
      </c>
      <c r="B67" s="1" t="s">
        <v>62</v>
      </c>
      <c r="C67" s="1" t="s">
        <v>84</v>
      </c>
      <c r="D67" s="3">
        <f>SUM(E67:M67)</f>
        <v>1</v>
      </c>
      <c r="E67" s="3"/>
      <c r="F67" s="3"/>
      <c r="G67" s="3"/>
      <c r="H67" s="3"/>
      <c r="I67" s="3">
        <v>1</v>
      </c>
      <c r="J67" s="3"/>
      <c r="K67" s="3"/>
      <c r="L67" s="3"/>
      <c r="M67" s="3"/>
      <c r="N67" s="1" t="s">
        <v>63</v>
      </c>
      <c r="O67" s="1" t="s">
        <v>13</v>
      </c>
      <c r="P67" s="1" t="s">
        <v>15</v>
      </c>
      <c r="Q67" s="3">
        <f>SUM(R67:Z67)</f>
        <v>110</v>
      </c>
      <c r="R67" s="3">
        <v>20</v>
      </c>
      <c r="S67" s="3">
        <v>20</v>
      </c>
      <c r="T67" s="3">
        <v>30</v>
      </c>
      <c r="U67" s="3">
        <v>30</v>
      </c>
      <c r="V67" s="3">
        <v>10</v>
      </c>
      <c r="W67" s="3"/>
      <c r="X67" s="3"/>
      <c r="Y67" s="3"/>
      <c r="Z67" s="3"/>
    </row>
    <row r="68" spans="1:26" ht="12.75" customHeight="1" hidden="1">
      <c r="A68" s="1"/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1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hidden="1">
      <c r="A69" s="1" t="s">
        <v>64</v>
      </c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1"/>
      <c r="P69" s="1"/>
      <c r="Q69" s="3">
        <f aca="true" t="shared" si="15" ref="Q69:Z69">SUM(Q67:Q68)</f>
        <v>110</v>
      </c>
      <c r="R69" s="3">
        <f t="shared" si="15"/>
        <v>20</v>
      </c>
      <c r="S69" s="3">
        <f t="shared" si="15"/>
        <v>20</v>
      </c>
      <c r="T69" s="3">
        <f t="shared" si="15"/>
        <v>30</v>
      </c>
      <c r="U69" s="3">
        <f t="shared" si="15"/>
        <v>30</v>
      </c>
      <c r="V69" s="3">
        <f t="shared" si="15"/>
        <v>10</v>
      </c>
      <c r="W69" s="3">
        <f t="shared" si="15"/>
        <v>0</v>
      </c>
      <c r="X69" s="3">
        <f t="shared" si="15"/>
        <v>0</v>
      </c>
      <c r="Y69" s="3">
        <f t="shared" si="15"/>
        <v>0</v>
      </c>
      <c r="Z69" s="3">
        <f t="shared" si="15"/>
        <v>0</v>
      </c>
    </row>
    <row r="70" spans="1:26" ht="12.75" customHeight="1" hidden="1">
      <c r="A70" s="1"/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1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64.5" customHeight="1">
      <c r="A71" s="1" t="s">
        <v>95</v>
      </c>
      <c r="B71" s="1" t="s">
        <v>65</v>
      </c>
      <c r="C71" s="1"/>
      <c r="D71" s="3">
        <f>SUM(E71:M71)</f>
        <v>1</v>
      </c>
      <c r="E71" s="3"/>
      <c r="F71" s="3"/>
      <c r="G71" s="3"/>
      <c r="H71" s="3"/>
      <c r="I71" s="3"/>
      <c r="J71" s="3"/>
      <c r="K71" s="3">
        <v>1</v>
      </c>
      <c r="L71" s="3"/>
      <c r="M71" s="3"/>
      <c r="N71" s="1" t="s">
        <v>66</v>
      </c>
      <c r="O71" s="1" t="s">
        <v>13</v>
      </c>
      <c r="P71" s="1" t="s">
        <v>15</v>
      </c>
      <c r="Q71" s="3">
        <f>SUM(R71:Z71)</f>
        <v>570</v>
      </c>
      <c r="R71" s="3">
        <v>30</v>
      </c>
      <c r="S71" s="3">
        <v>100</v>
      </c>
      <c r="T71" s="3">
        <v>100</v>
      </c>
      <c r="U71" s="3">
        <v>100</v>
      </c>
      <c r="V71" s="3">
        <v>80</v>
      </c>
      <c r="W71" s="3">
        <v>80</v>
      </c>
      <c r="X71" s="3">
        <v>80</v>
      </c>
      <c r="Y71" s="3"/>
      <c r="Z71" s="3"/>
    </row>
    <row r="72" spans="1:26" ht="12.75" customHeight="1" hidden="1">
      <c r="A72" s="1"/>
      <c r="B72" s="1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1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hidden="1">
      <c r="A73" s="1" t="s">
        <v>67</v>
      </c>
      <c r="B73" s="1"/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1"/>
      <c r="P73" s="1"/>
      <c r="Q73" s="3">
        <f aca="true" t="shared" si="16" ref="Q73:Z73">SUM(Q71:Q72)</f>
        <v>570</v>
      </c>
      <c r="R73" s="3">
        <f t="shared" si="16"/>
        <v>30</v>
      </c>
      <c r="S73" s="3">
        <f t="shared" si="16"/>
        <v>100</v>
      </c>
      <c r="T73" s="3">
        <f t="shared" si="16"/>
        <v>100</v>
      </c>
      <c r="U73" s="3">
        <f t="shared" si="16"/>
        <v>100</v>
      </c>
      <c r="V73" s="3">
        <f t="shared" si="16"/>
        <v>80</v>
      </c>
      <c r="W73" s="3">
        <f t="shared" si="16"/>
        <v>80</v>
      </c>
      <c r="X73" s="3">
        <f t="shared" si="16"/>
        <v>80</v>
      </c>
      <c r="Y73" s="3">
        <f t="shared" si="16"/>
        <v>0</v>
      </c>
      <c r="Z73" s="3">
        <f t="shared" si="16"/>
        <v>0</v>
      </c>
    </row>
    <row r="74" spans="1:26" ht="12.75" customHeight="1" hidden="1">
      <c r="A74" s="1"/>
      <c r="B74" s="1"/>
      <c r="C74" s="1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1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hidden="1">
      <c r="A75" s="1" t="s">
        <v>28</v>
      </c>
      <c r="B75" s="1"/>
      <c r="C75" s="1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1"/>
      <c r="P75" s="1"/>
      <c r="Q75" s="3">
        <f aca="true" t="shared" si="17" ref="Q75:Z75">SUM(Q73,Q69,Q65,Q60,Q55)</f>
        <v>127770</v>
      </c>
      <c r="R75" s="3">
        <f t="shared" si="17"/>
        <v>7730</v>
      </c>
      <c r="S75" s="3">
        <f t="shared" si="17"/>
        <v>9100</v>
      </c>
      <c r="T75" s="3">
        <f t="shared" si="17"/>
        <v>4220</v>
      </c>
      <c r="U75" s="3">
        <f t="shared" si="17"/>
        <v>30030</v>
      </c>
      <c r="V75" s="3">
        <f t="shared" si="17"/>
        <v>27610</v>
      </c>
      <c r="W75" s="3">
        <f t="shared" si="17"/>
        <v>28200</v>
      </c>
      <c r="X75" s="3">
        <f t="shared" si="17"/>
        <v>8980</v>
      </c>
      <c r="Y75" s="3">
        <f t="shared" si="17"/>
        <v>6700</v>
      </c>
      <c r="Z75" s="3">
        <f t="shared" si="17"/>
        <v>5200</v>
      </c>
    </row>
    <row r="76" spans="1:26" ht="31.5" hidden="1">
      <c r="A76" s="1" t="s">
        <v>29</v>
      </c>
      <c r="B76" s="1"/>
      <c r="C76" s="1"/>
      <c r="D76" s="3"/>
      <c r="E76" s="3"/>
      <c r="F76" s="3"/>
      <c r="G76" s="3"/>
      <c r="H76" s="3"/>
      <c r="I76" s="3"/>
      <c r="J76" s="3"/>
      <c r="K76" s="3"/>
      <c r="L76" s="3"/>
      <c r="M76" s="3"/>
      <c r="P76" s="1" t="s">
        <v>15</v>
      </c>
      <c r="Q76" s="3" t="e">
        <f>SUM(Q71,Q67,Q62,Q58,Q57,Q53,#REF!)</f>
        <v>#REF!</v>
      </c>
      <c r="R76" s="3" t="e">
        <f>SUM(R71,R67,R62,R58,R57,R53,#REF!)</f>
        <v>#REF!</v>
      </c>
      <c r="S76" s="3" t="e">
        <f>SUM(S71,S67,S62,S58,S57,S53,#REF!)</f>
        <v>#REF!</v>
      </c>
      <c r="T76" s="3" t="e">
        <f>SUM(T71,T67,T62,T58,T57,T53,#REF!)</f>
        <v>#REF!</v>
      </c>
      <c r="U76" s="3" t="e">
        <f>SUM(U71,U67,U62,U58,U57,U53,#REF!)</f>
        <v>#REF!</v>
      </c>
      <c r="V76" s="3" t="e">
        <f>SUM(V71,V67,V62,V58,V57,V53,#REF!)</f>
        <v>#REF!</v>
      </c>
      <c r="W76" s="3" t="e">
        <f>SUM(W71,W67,W62,W58,W57,W53,#REF!)</f>
        <v>#REF!</v>
      </c>
      <c r="X76" s="3" t="e">
        <f>SUM(X71,X67,X62,X58,X57,X53,#REF!)</f>
        <v>#REF!</v>
      </c>
      <c r="Y76" s="3" t="e">
        <f>SUM(Y71,Y67,Y62,Y58,Y57,Y53,#REF!)</f>
        <v>#REF!</v>
      </c>
      <c r="Z76" s="3" t="e">
        <f>SUM(Z71,Z67,Z62,Z58,Z57,Z53,#REF!)</f>
        <v>#REF!</v>
      </c>
    </row>
    <row r="77" spans="1:26" ht="31.5" hidden="1">
      <c r="A77" s="1"/>
      <c r="B77" s="1"/>
      <c r="C77" s="1"/>
      <c r="D77" s="3"/>
      <c r="E77" s="3"/>
      <c r="F77" s="3"/>
      <c r="G77" s="3"/>
      <c r="H77" s="3"/>
      <c r="I77" s="3"/>
      <c r="J77" s="3"/>
      <c r="K77" s="3"/>
      <c r="L77" s="3"/>
      <c r="M77" s="3"/>
      <c r="P77" s="1" t="s">
        <v>18</v>
      </c>
      <c r="Q77" s="3">
        <f aca="true" t="shared" si="18" ref="Q77:Z77">Q63</f>
        <v>51900</v>
      </c>
      <c r="R77" s="3">
        <f t="shared" si="18"/>
        <v>1600</v>
      </c>
      <c r="S77" s="3">
        <f t="shared" si="18"/>
        <v>2900</v>
      </c>
      <c r="T77" s="3">
        <f t="shared" si="18"/>
        <v>4000</v>
      </c>
      <c r="U77" s="3">
        <f t="shared" si="18"/>
        <v>4800</v>
      </c>
      <c r="V77" s="3">
        <f t="shared" si="18"/>
        <v>10400</v>
      </c>
      <c r="W77" s="3">
        <f t="shared" si="18"/>
        <v>8000</v>
      </c>
      <c r="X77" s="3">
        <f t="shared" si="18"/>
        <v>8700</v>
      </c>
      <c r="Y77" s="3">
        <f t="shared" si="18"/>
        <v>6500</v>
      </c>
      <c r="Z77" s="3">
        <f t="shared" si="18"/>
        <v>5000</v>
      </c>
    </row>
    <row r="78" spans="1:26" ht="12.75" customHeight="1" hidden="1">
      <c r="A78" s="1"/>
      <c r="B78" s="1"/>
      <c r="C78" s="1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1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0" t="s">
        <v>68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50.25" customHeight="1">
      <c r="A80" s="13" t="s">
        <v>69</v>
      </c>
      <c r="B80" s="1" t="s">
        <v>97</v>
      </c>
      <c r="C80" s="1" t="s">
        <v>96</v>
      </c>
      <c r="D80" s="3">
        <f>SUM(E80:M80)</f>
        <v>1.5</v>
      </c>
      <c r="E80" s="3">
        <v>0.5</v>
      </c>
      <c r="F80" s="3">
        <v>0.5</v>
      </c>
      <c r="G80" s="3">
        <v>0.5</v>
      </c>
      <c r="H80" s="3"/>
      <c r="I80" s="3"/>
      <c r="J80" s="3"/>
      <c r="K80" s="3"/>
      <c r="L80" s="3"/>
      <c r="M80" s="3"/>
      <c r="N80" s="13" t="s">
        <v>71</v>
      </c>
      <c r="O80" s="1" t="s">
        <v>70</v>
      </c>
      <c r="P80" s="1" t="s">
        <v>15</v>
      </c>
      <c r="Q80" s="3">
        <f>SUM(R80:Z80)</f>
        <v>27781</v>
      </c>
      <c r="R80" s="3">
        <v>12033</v>
      </c>
      <c r="S80" s="3">
        <v>8474</v>
      </c>
      <c r="T80" s="3">
        <v>7274</v>
      </c>
      <c r="U80" s="3"/>
      <c r="V80" s="3"/>
      <c r="W80" s="3"/>
      <c r="X80" s="3"/>
      <c r="Y80" s="3"/>
      <c r="Z80" s="3"/>
    </row>
    <row r="81" spans="1:26" ht="47.25">
      <c r="A81" s="13"/>
      <c r="B81" s="1"/>
      <c r="C81" s="1"/>
      <c r="D81" s="3"/>
      <c r="E81" s="3"/>
      <c r="F81" s="3"/>
      <c r="G81" s="3"/>
      <c r="H81" s="3"/>
      <c r="I81" s="3"/>
      <c r="J81" s="3"/>
      <c r="K81" s="3"/>
      <c r="L81" s="3"/>
      <c r="M81" s="3"/>
      <c r="N81" s="13"/>
      <c r="O81" s="1" t="s">
        <v>72</v>
      </c>
      <c r="P81" s="1" t="s">
        <v>20</v>
      </c>
      <c r="Q81" s="3">
        <f>SUM(R81:Z81)</f>
        <v>4297</v>
      </c>
      <c r="R81" s="3">
        <v>1722</v>
      </c>
      <c r="S81" s="3">
        <v>1349</v>
      </c>
      <c r="T81" s="3">
        <v>1226</v>
      </c>
      <c r="U81" s="3"/>
      <c r="V81" s="3"/>
      <c r="W81" s="3"/>
      <c r="X81" s="3"/>
      <c r="Y81" s="3"/>
      <c r="Z81" s="3"/>
    </row>
    <row r="82" spans="1:26" ht="15.75">
      <c r="A82" s="1"/>
      <c r="B82" s="1"/>
      <c r="C82" s="1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1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>
      <c r="A83" s="1"/>
      <c r="B83" s="1"/>
      <c r="C83" s="1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1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>
      <c r="A84" s="1"/>
      <c r="B84" s="1"/>
      <c r="C84" s="1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1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>
      <c r="A85" s="1"/>
      <c r="B85" s="1"/>
      <c r="C85" s="1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1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>
      <c r="A86" s="1"/>
      <c r="B86" s="1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>
      <c r="A87" s="1"/>
      <c r="B87" s="1"/>
      <c r="C87" s="1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1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>
      <c r="A88" s="1"/>
      <c r="B88" s="1"/>
      <c r="C88" s="1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  <c r="O88" s="1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>
      <c r="A89" s="1"/>
      <c r="B89" s="1"/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>
      <c r="A90" s="1"/>
      <c r="B90" s="1"/>
      <c r="C90" s="1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1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>
      <c r="A91" s="1"/>
      <c r="B91" s="1"/>
      <c r="C91" s="1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1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>
      <c r="A92" s="1"/>
      <c r="B92" s="1"/>
      <c r="C92" s="1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  <c r="O92" s="1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>
      <c r="A93" s="1"/>
      <c r="B93" s="1"/>
      <c r="C93" s="1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  <c r="O93" s="1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>
      <c r="A94" s="1"/>
      <c r="B94" s="1"/>
      <c r="C94" s="1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  <c r="O94" s="1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>
      <c r="A95" s="1"/>
      <c r="B95" s="1"/>
      <c r="C95" s="1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  <c r="O95" s="1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</sheetData>
  <sheetProtection/>
  <mergeCells count="28">
    <mergeCell ref="A1:J1"/>
    <mergeCell ref="A2:J2"/>
    <mergeCell ref="A17:A18"/>
    <mergeCell ref="B4:B7"/>
    <mergeCell ref="D5:D7"/>
    <mergeCell ref="E6:H6"/>
    <mergeCell ref="C4:C7"/>
    <mergeCell ref="N62:N63"/>
    <mergeCell ref="B62:B63"/>
    <mergeCell ref="A62:A63"/>
    <mergeCell ref="A80:A81"/>
    <mergeCell ref="A79:Z79"/>
    <mergeCell ref="N80:N81"/>
    <mergeCell ref="A57:A58"/>
    <mergeCell ref="E5:M5"/>
    <mergeCell ref="P4:P7"/>
    <mergeCell ref="A8:Z8"/>
    <mergeCell ref="A33:Z33"/>
    <mergeCell ref="O4:O7"/>
    <mergeCell ref="Q4:Q7"/>
    <mergeCell ref="A4:A7"/>
    <mergeCell ref="R6:U6"/>
    <mergeCell ref="V6:Z6"/>
    <mergeCell ref="R4:Z5"/>
    <mergeCell ref="I6:M6"/>
    <mergeCell ref="D4:M4"/>
    <mergeCell ref="N4:N7"/>
    <mergeCell ref="A52:Z5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2014-02-06T09:50:57Z</cp:lastPrinted>
  <dcterms:created xsi:type="dcterms:W3CDTF">2012-09-24T11:46:49Z</dcterms:created>
  <dcterms:modified xsi:type="dcterms:W3CDTF">2014-04-12T09:34:36Z</dcterms:modified>
  <cp:category/>
  <cp:version/>
  <cp:contentType/>
  <cp:contentStatus/>
</cp:coreProperties>
</file>